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'стр.1_9'!$34:$34</definedName>
    <definedName name="_xlnm.Print_Titles" localSheetId="1">'стр.10_12'!$3:$5</definedName>
    <definedName name="_xlnm.Print_Area" localSheetId="0">'стр.1_9'!$A$1:$DA$208</definedName>
    <definedName name="_xlnm.Print_Area" localSheetId="1">'стр.10_12'!$A$1:$DB$49</definedName>
  </definedNames>
  <calcPr fullCalcOnLoad="1"/>
</workbook>
</file>

<file path=xl/sharedStrings.xml><?xml version="1.0" encoding="utf-8"?>
<sst xmlns="http://schemas.openxmlformats.org/spreadsheetml/2006/main" count="565" uniqueCount="298">
  <si>
    <t>Наименование
показателей</t>
  </si>
  <si>
    <t>Единица измерения</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</si>
  <si>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</si>
  <si>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</si>
  <si>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</si>
  <si>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</si>
  <si>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</si>
  <si>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</si>
  <si>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</si>
  <si>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</si>
  <si>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</si>
  <si>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</si>
  <si>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</si>
  <si>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</si>
  <si>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</si>
  <si>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</si>
  <si>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</si>
  <si>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</si>
  <si>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</si>
  <si>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</si>
  <si>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</si>
  <si>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</si>
  <si>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</si>
  <si>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</si>
  <si>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</si>
  <si>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</si>
  <si>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</si>
  <si>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</si>
  <si>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</si>
  <si>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</si>
  <si>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</si>
  <si>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</si>
  <si>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</si>
  <si>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</si>
  <si>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</si>
  <si>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</si>
  <si>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</si>
  <si>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</si>
  <si>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</si>
  <si>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</si>
  <si>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</si>
  <si>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</si>
  <si>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</si>
  <si>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</si>
  <si>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</si>
  <si>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</si>
  <si>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</si>
  <si>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</si>
  <si>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</si>
  <si>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</si>
  <si>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</si>
  <si>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</si>
  <si>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</si>
  <si>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</si>
  <si>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</si>
  <si>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</si>
  <si>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</si>
  <si>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</si>
  <si>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</si>
  <si>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</si>
  <si>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</si>
  <si>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</si>
  <si>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</si>
  <si>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</si>
  <si>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</si>
  <si>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</si>
  <si>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</si>
  <si>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</si>
  <si>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</si>
  <si>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</si>
  <si>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</si>
  <si>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</si>
  <si>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</si>
  <si>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</si>
  <si>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</si>
  <si>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</si>
  <si>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</si>
  <si>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</si>
  <si>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</si>
  <si>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</si>
  <si>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</si>
  <si>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</si>
  <si>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</si>
  <si>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</si>
  <si>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</si>
  <si>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</si>
  <si>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</si>
  <si>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</si>
  <si>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</si>
  <si>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</si>
  <si>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</si>
  <si>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</si>
  <si>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</si>
  <si>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</si>
  <si>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</si>
  <si>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</si>
  <si>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</si>
  <si>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</si>
  <si>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</si>
  <si>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</si>
  <si>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</si>
  <si>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</si>
  <si>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</si>
  <si>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</si>
  <si>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</si>
  <si>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</si>
  <si>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</si>
  <si>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</si>
  <si>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</si>
  <si>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</si>
  <si>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</si>
  <si>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</si>
  <si>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</si>
  <si>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</si>
  <si>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</si>
  <si>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</si>
  <si>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</si>
  <si>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</si>
  <si>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</si>
  <si>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</si>
  <si>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</si>
  <si>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</si>
  <si>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</si>
  <si>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</si>
  <si>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</si>
  <si>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</si>
  <si>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</si>
  <si>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</si>
  <si>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</si>
  <si>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</si>
  <si>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</si>
  <si>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</si>
  <si>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</si>
  <si>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</si>
  <si>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</si>
  <si>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</si>
  <si>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</si>
  <si>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</si>
  <si>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</si>
  <si>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</si>
  <si>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</si>
  <si>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</si>
  <si>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</si>
  <si>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</si>
  <si>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</si>
  <si>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</si>
  <si>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</si>
  <si>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</si>
  <si>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</si>
  <si>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</si>
  <si>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</si>
  <si>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</si>
  <si>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</si>
  <si>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</si>
  <si>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</si>
  <si>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</si>
  <si>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</si>
  <si>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</si>
  <si>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</si>
  <si>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</si>
  <si>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</si>
  <si>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</si>
  <si>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</si>
  <si>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</si>
  <si>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</si>
  <si>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</si>
  <si>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</si>
  <si>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</si>
  <si>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</si>
  <si>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</si>
  <si>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</si>
  <si>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</si>
  <si>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</si>
  <si>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</si>
  <si>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</si>
  <si>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</si>
  <si>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</si>
  <si>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</si>
  <si>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</si>
  <si>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</si>
  <si>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</si>
  <si>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</si>
  <si>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</si>
  <si>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</si>
  <si>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</si>
  <si>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</si>
  <si>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</si>
  <si>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</si>
  <si>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</si>
  <si>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</si>
  <si>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</si>
  <si>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</si>
  <si>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</si>
  <si>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</si>
  <si>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</si>
  <si>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</si>
  <si>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</si>
  <si>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</si>
  <si>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</si>
  <si>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</si>
  <si>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</si>
  <si>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</si>
  <si>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</si>
  <si>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</si>
  <si>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</si>
  <si>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</si>
  <si>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</si>
  <si>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</si>
  <si>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</si>
  <si>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</si>
  <si>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</si>
  <si>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</si>
  <si>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</si>
  <si>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</si>
  <si>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</si>
  <si>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</si>
  <si>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</si>
  <si>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</si>
  <si>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</si>
  <si>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</si>
  <si>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</si>
  <si>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</si>
  <si>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</si>
  <si>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</si>
  <si>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</si>
  <si>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</si>
  <si>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</si>
  <si>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</si>
  <si>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</si>
  <si>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</si>
  <si>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</si>
  <si>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</si>
  <si>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</si>
  <si>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</si>
  <si>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</si>
  <si>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</si>
  <si>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</si>
  <si>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</si>
  <si>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</si>
  <si>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</si>
  <si>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</si>
  <si>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</si>
  <si>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</si>
  <si>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</si>
  <si>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</si>
  <si>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</si>
  <si>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</si>
  <si>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</si>
  <si>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</si>
  <si>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</si>
  <si>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</si>
  <si>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</si>
  <si>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</si>
  <si>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</si>
  <si>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</si>
  <si>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</si>
  <si>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</si>
  <si>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</si>
  <si>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</si>
  <si>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</si>
  <si>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</si>
  <si>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</si>
  <si>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</si>
  <si>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</si>
  <si>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</si>
  <si>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</si>
  <si>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</si>
  <si>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</si>
  <si>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</si>
  <si>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</si>
  <si>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</si>
  <si>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</si>
  <si>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</si>
  <si>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</si>
  <si>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</si>
  <si>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</si>
  <si>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</si>
  <si>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Для коммерческого 
оператора</t>
  </si>
  <si>
    <t>Акционерное общество "РАО Энергетические системы Востока" (АО "РАО ЭС Востока")</t>
  </si>
  <si>
    <t>ГТУ-ТЭЦ в г.Владивостоке на площадке ЦПВБ</t>
  </si>
  <si>
    <t>Акционерное общество «РАО Энергетические системы Востока»</t>
  </si>
  <si>
    <t>АО «РАО ЭС Востока»</t>
  </si>
  <si>
    <t>ул. Ленинградская, 46, г. Хабаровск, Хабаровский край, 680021</t>
  </si>
  <si>
    <t>ул. Малая Дмитровка, 7, г. Москва, 127006</t>
  </si>
  <si>
    <t>2801133630</t>
  </si>
  <si>
    <t>272401001</t>
  </si>
  <si>
    <t>rao-esv@rao-esv.ru</t>
  </si>
  <si>
    <t>800-333-80-00, 495-122-05-55, 495-785-09-56</t>
  </si>
  <si>
    <t>495-225-37-37, вн. 1776</t>
  </si>
  <si>
    <t>рублей/куб. метр</t>
  </si>
  <si>
    <t>рублей/тыс. кВт·ч</t>
  </si>
  <si>
    <t>Фактические показатели за год, предшествующий базовому периоду</t>
  </si>
  <si>
    <t>приказ Минэнерго России от 13.11.2020 №1000</t>
  </si>
  <si>
    <t>Инвестиционная программа АО "РАО ЭС Востока" " на 2020-2024 гг. утверждена в составе бизнес-плана Общества (протокол Совета директоров от 19.12.2019 № 213)</t>
  </si>
  <si>
    <t>проект одобрен  Советом директоров АО "РАО ЭС Востока" 30.03.2021, протокол № 235</t>
  </si>
  <si>
    <t>нормативы на 2022 год не утверждены</t>
  </si>
  <si>
    <t>2022</t>
  </si>
  <si>
    <t>Хмарин Виктор Викторович</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</si>
</sst>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
    <numFmt numFmtId="176" formatCode="#,##0.0000"/>
  </numFmts>
  <fonts count="5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2"/>
      <color indexed="10"/>
      <name val="Times New Roman"/>
      <family val="1"/>
    </font>
    <font>
      <sz val="9"/>
      <color indexed="10"/>
      <name val="Times New Roman"/>
      <family val="1"/>
    </font>
    <font>
      <sz val="13"/>
      <color indexed="10"/>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2"/>
      <color rgb="FFFF0000"/>
      <name val="Times New Roman"/>
      <family val="1"/>
    </font>
    <font>
      <sz val="9"/>
      <color rgb="FFFF0000"/>
      <name val="Times New Roman"/>
      <family val="1"/>
    </font>
    <font>
      <sz val="13"/>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5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 fontId="1" fillId="0" borderId="0" xfId="0" applyNumberFormat="1" applyFont="1" applyBorder="1" applyAlignment="1">
      <alignment horizontal="left"/>
    </xf>
    <xf numFmtId="0" fontId="52" fillId="0" borderId="0" xfId="0" applyNumberFormat="1" applyFont="1" applyBorder="1" applyAlignment="1">
      <alignment horizontal="left"/>
    </xf>
    <xf numFmtId="0" fontId="53" fillId="0" borderId="0" xfId="0" applyNumberFormat="1" applyFont="1" applyBorder="1" applyAlignment="1">
      <alignment horizontal="left"/>
    </xf>
    <xf numFmtId="0" fontId="54" fillId="0" borderId="0" xfId="0" applyNumberFormat="1" applyFont="1" applyBorder="1" applyAlignment="1">
      <alignment horizontal="left"/>
    </xf>
    <xf numFmtId="0" fontId="55" fillId="0" borderId="0" xfId="0" applyNumberFormat="1" applyFont="1" applyBorder="1" applyAlignment="1">
      <alignment horizontal="center"/>
    </xf>
    <xf numFmtId="0" fontId="56"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2" xfId="0" applyNumberFormat="1" applyFont="1" applyBorder="1" applyAlignment="1">
      <alignment horizontal="center"/>
    </xf>
    <xf numFmtId="49" fontId="7" fillId="0" borderId="12" xfId="42" applyNumberFormat="1" applyBorder="1" applyAlignment="1" applyProtection="1">
      <alignment horizontal="center"/>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1" xfId="0" applyNumberFormat="1" applyFont="1" applyBorder="1" applyAlignment="1">
      <alignment horizontal="center"/>
    </xf>
    <xf numFmtId="0" fontId="5" fillId="0" borderId="0" xfId="0" applyNumberFormat="1" applyFont="1" applyBorder="1" applyAlignment="1">
      <alignment horizontal="center"/>
    </xf>
    <xf numFmtId="49" fontId="5" fillId="0" borderId="11" xfId="0" applyNumberFormat="1" applyFont="1" applyBorder="1" applyAlignment="1">
      <alignment horizontal="center"/>
    </xf>
    <xf numFmtId="0" fontId="3" fillId="0" borderId="13" xfId="0" applyNumberFormat="1" applyFont="1" applyBorder="1" applyAlignment="1">
      <alignment horizontal="center" vertical="top"/>
    </xf>
    <xf numFmtId="0" fontId="3" fillId="0" borderId="10" xfId="0" applyNumberFormat="1" applyFont="1" applyBorder="1" applyAlignment="1">
      <alignment horizontal="center" vertical="top" wrapText="1"/>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4" fontId="3" fillId="0" borderId="10"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4" fontId="3" fillId="0" borderId="14"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5" xfId="0" applyNumberFormat="1" applyFont="1" applyBorder="1" applyAlignment="1">
      <alignment horizontal="center" vertical="top"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0" xfId="0" applyNumberFormat="1" applyFont="1" applyBorder="1" applyAlignment="1">
      <alignment horizontal="left" vertical="top"/>
    </xf>
    <xf numFmtId="0" fontId="3" fillId="0" borderId="15"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58;&#1056;&#1080;&#1069;&#1040;\&#1058;&#1072;&#1088;&#1080;&#1092;&#1099;\&#1058;&#1069;&#1062;%20&#1042;&#1086;&#1089;&#1090;&#1086;&#1095;&#1085;&#1072;&#1103;%20(&#1062;&#1055;&#1042;&#1041;)\&#1059;&#1087;&#1088;&#1072;&#1074;&#1083;&#1077;&#1085;&#1095;&#1077;&#1089;&#1082;&#1072;&#1103;%20&#1086;&#1090;&#1095;&#1077;&#1090;&#1085;&#1086;&#1089;&#1090;&#1100;\2020\&#1076;&#1077;&#1082;&#1072;&#1073;&#1088;&#1100;\&#1054;&#1090;&#1095;&#1077;&#1090;&#1085;&#1086;&#1089;&#1090;&#1100;%20&#1074;%20&#1056;&#1091;&#1089;&#1043;&#1080;&#1076;&#1088;&#1086;%202020&#1075;&#1086;&#107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4;&#1058;&#1056;&#1080;&#1069;&#1040;\&#1058;&#1072;&#1088;&#1080;&#1092;&#1099;\&#1058;&#1069;&#1062;%20&#1042;&#1086;&#1089;&#1090;&#1086;&#1095;&#1085;&#1072;&#1103;%20(&#1062;&#1055;&#1042;&#1041;)\&#1059;&#1087;&#1088;&#1072;&#1074;&#1083;&#1077;&#1085;&#1095;&#1077;&#1089;&#1082;&#1072;&#1103;%20&#1086;&#1090;&#1095;&#1077;&#1090;&#1085;&#1086;&#1089;&#1090;&#1100;\2020\&#1048;&#1090;&#1086;&#1075;&#1080;%20&#1089;%20&#1092;&#1080;&#1085;&#1088;&#1077;&#1079;&#1086;&#1084;%20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4;&#1058;&#1056;&#1080;&#1069;&#1040;\&#1058;&#1072;&#1088;&#1080;&#1092;&#1099;\&#1058;&#1069;&#1062;%20&#1042;&#1086;&#1089;&#1090;&#1086;&#1095;&#1085;&#1072;&#1103;%20(&#1062;&#1055;&#1042;&#1041;)\&#1059;&#1087;&#1088;&#1072;&#1074;&#1083;&#1077;&#1085;&#1095;&#1077;&#1089;&#1082;&#1072;&#1103;%20&#1086;&#1090;&#1095;&#1077;&#1090;&#1085;&#1086;&#1089;&#1090;&#1100;\2020\&#1042;&#1099;&#1088;&#1091;&#1095;&#1082;&#1072;\&#1057;&#1074;&#1086;&#1076;%20&#1087;&#1086;%20&#1074;&#1099;&#1088;&#1091;&#1095;&#1082;&#1077;.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4;&#1058;&#1056;&#1080;&#1069;&#1040;\&#1058;&#1072;&#1088;&#1080;&#1092;&#1099;\115-03-07%20&#1058;&#1072;&#1088;&#1080;&#1092;&#1085;&#1072;&#1103;%20&#1082;&#1072;&#1084;&#1087;&#1072;&#1085;&#1080;&#1103;\2021%20&#1075;&#1086;&#1076;\&#1055;&#1088;&#1086;&#1077;&#1082;&#1090;%20&#1087;&#1088;&#1080;&#1082;&#1072;&#1079;&#1072;%20&#1060;&#1040;&#1057;\&#1059;&#1058;&#1042;&#1045;&#1056;&#1046;&#1044;&#1045;&#1053;&#1054;\&#1055;&#1088;&#1080;&#1083;&#1086;&#1078;&#1077;&#1085;&#1080;&#1077;.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44;&#1058;&#1056;&#1080;&#1069;&#1040;\&#1058;&#1072;&#1088;&#1080;&#1092;&#1099;\&#1058;&#1069;&#1062;%20&#1042;&#1086;&#1089;&#1090;&#1086;&#1095;&#1085;&#1072;&#1103;%20(&#1062;&#1055;&#1042;&#1041;)\2020\&#1069;&#1083;&#1077;&#1082;&#1090;&#1088;&#1086;\&#1069;&#1054;&#1058;\&#1069;&#1082;&#1089;&#1087;&#1077;&#1088;&#1090;&#1080;&#1079;&#1072;\GRES.ZATRAT.NCZ.2020(v1.0)%20&#1082;%20&#1091;&#1090;&#107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RES.DR.KOR.NCZ.2022(v1.0.3)_&#1062;&#1055;&#1042;&#1041;_30.04.xlsb"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GRES.DR.KOR.NCZ.2022(v1.0.5)_&#1062;&#1055;&#1042;&#1041;_30.04.xlsb"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041;&#1072;&#1083;&#1072;&#1085;&#1089;\FORM4.2022.ORG(v1.0)%20&#1042;&#1086;&#1089;&#1058;&#1069;&#1062;_148_26_03_2021(ver1).xlsb~0.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экономика 01"/>
      <sheetName val="т-носитель 01"/>
      <sheetName val="пр-во 01"/>
      <sheetName val="калорийность "/>
      <sheetName val="экономика 02"/>
      <sheetName val="т-носитель 02"/>
      <sheetName val="пр-во 02"/>
      <sheetName val="экономика 03"/>
      <sheetName val="т-носитель 03"/>
      <sheetName val="пр-во 03"/>
      <sheetName val="экономика 1кв"/>
      <sheetName val="т-носитель 1кв"/>
      <sheetName val="пр-во 1кв"/>
      <sheetName val="экономика 04"/>
      <sheetName val="т-носитель 04"/>
      <sheetName val="пр-во 04"/>
      <sheetName val="экономика 05"/>
      <sheetName val="т-носитель 05"/>
      <sheetName val="пр-во 05"/>
      <sheetName val="экономика 06"/>
      <sheetName val="т-носитель 06"/>
      <sheetName val="пр-во 06"/>
      <sheetName val="экономика 2кв"/>
      <sheetName val="т-носитель 2кв"/>
      <sheetName val="пр-во 2кв"/>
      <sheetName val="экономика 6мес"/>
      <sheetName val="т-носитель 6мес"/>
      <sheetName val="пр-во 6мес"/>
      <sheetName val="экономика 07"/>
      <sheetName val="т-носитель 07"/>
      <sheetName val="пр-во 07"/>
      <sheetName val="экономика 08"/>
      <sheetName val="т-носитель 08"/>
      <sheetName val="пр-во 08"/>
      <sheetName val="экономика 09"/>
      <sheetName val="т-носитель 09"/>
      <sheetName val="пр-во 09"/>
      <sheetName val="экономика 3кв"/>
      <sheetName val="т-носитель 3кв"/>
      <sheetName val="пр-во 3кв"/>
      <sheetName val="экономика 9мес"/>
      <sheetName val="т-носитель 9мес"/>
      <sheetName val="пр-во 9мес"/>
      <sheetName val="экономика 10"/>
      <sheetName val="т-носитель 10"/>
      <sheetName val="пр-во 10"/>
      <sheetName val="экономика 11"/>
      <sheetName val="т-носитель 11"/>
      <sheetName val="пр-во 11"/>
      <sheetName val="экономика 12"/>
      <sheetName val="т-носитель 12"/>
      <sheetName val="пр-во 12"/>
      <sheetName val="экономика 4кв"/>
      <sheetName val="т-носитель 4кв"/>
      <sheetName val="пр-во 4кв"/>
      <sheetName val="экономика 12мес"/>
      <sheetName val="т-носитель 12мес"/>
      <sheetName val="пр-во 12мес"/>
    </sheetNames>
    <sheetDataSet>
      <sheetData sheetId="57">
        <row r="6">
          <cell r="E6">
            <v>760.700102</v>
          </cell>
        </row>
        <row r="20">
          <cell r="E20">
            <v>685.7504214434681</v>
          </cell>
        </row>
        <row r="29">
          <cell r="E29">
            <v>252.40158760761366</v>
          </cell>
        </row>
        <row r="36">
          <cell r="E36">
            <v>845.552717</v>
          </cell>
        </row>
        <row r="54">
          <cell r="E54">
            <v>144.54397525163412</v>
          </cell>
        </row>
        <row r="92">
          <cell r="E92">
            <v>819744.2079404558</v>
          </cell>
        </row>
        <row r="93">
          <cell r="E93">
            <v>582282.8691995442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Шаблон"/>
      <sheetName val="проценты"/>
    </sheetNames>
    <sheetDataSet>
      <sheetData sheetId="0">
        <row r="11">
          <cell r="AT11">
            <v>867931.53807</v>
          </cell>
        </row>
        <row r="12">
          <cell r="AS12">
            <v>772225.4695400001</v>
          </cell>
        </row>
        <row r="13">
          <cell r="AS13">
            <v>939258.1736599999</v>
          </cell>
        </row>
        <row r="14">
          <cell r="AG14">
            <v>163.113626</v>
          </cell>
          <cell r="AO14">
            <v>165.228242</v>
          </cell>
        </row>
        <row r="20">
          <cell r="AS20">
            <v>2271313.497263175</v>
          </cell>
          <cell r="AT20">
            <v>784963.798406838</v>
          </cell>
        </row>
        <row r="25">
          <cell r="AS25">
            <v>819744.2079404558</v>
          </cell>
        </row>
        <row r="31">
          <cell r="Y31">
            <v>1109.163787076963</v>
          </cell>
          <cell r="AG31">
            <v>1405.9112752072617</v>
          </cell>
          <cell r="AO31">
            <v>1166.5678893865224</v>
          </cell>
        </row>
        <row r="46">
          <cell r="AS46">
            <v>1049.00019</v>
          </cell>
        </row>
        <row r="50">
          <cell r="AS50">
            <v>943594.8097199999</v>
          </cell>
          <cell r="AT50">
            <v>133568.21507</v>
          </cell>
        </row>
        <row r="82">
          <cell r="AS82">
            <v>68539.9984426577</v>
          </cell>
          <cell r="AT82">
            <v>8916.675578641045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э"/>
      <sheetName val="ээ"/>
      <sheetName val="тн"/>
    </sheetNames>
    <sheetDataSet>
      <sheetData sheetId="1">
        <row r="17">
          <cell r="G17">
            <v>569285.2422791781</v>
          </cell>
          <cell r="J17">
            <v>1143.2177227305017</v>
          </cell>
        </row>
        <row r="31">
          <cell r="G31">
            <v>568478.6450216031</v>
          </cell>
          <cell r="J31">
            <v>1103.5603773503537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иложение № 1"/>
      <sheetName val="Приложение № 2"/>
      <sheetName val="Приложение № 3"/>
      <sheetName val="Приложение № 4"/>
      <sheetName val="Приложение № 5"/>
      <sheetName val="Приложение № 6"/>
      <sheetName val="Приложение № 7"/>
    </sheetNames>
    <sheetDataSet>
      <sheetData sheetId="1">
        <row r="17">
          <cell r="E17">
            <v>1063.34</v>
          </cell>
          <cell r="G17">
            <v>569184.54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Справочники"/>
      <sheetName val="Индексы"/>
      <sheetName val="0"/>
      <sheetName val="0 (2)"/>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Комментарии"/>
      <sheetName val="Проверка"/>
      <sheetName val="et_union"/>
      <sheetName val="TEHSHEET"/>
      <sheetName val="AllSheetsInThisWorkbook"/>
      <sheetName val="modProv"/>
      <sheetName val="modHTTP"/>
      <sheetName val="modfrmCheckUpdates"/>
      <sheetName val="modUpdTemplMain"/>
      <sheetName val="modThisWorkbook"/>
      <sheetName val="modHyp"/>
      <sheetName val="modListSopr"/>
      <sheetName val="modfrmReestr"/>
      <sheetName val="REESTR_STATION"/>
      <sheetName val="modReestr"/>
      <sheetName val="modInstruction"/>
      <sheetName val="modList00"/>
    </sheetNames>
    <sheetDataSet>
      <sheetData sheetId="8">
        <row r="98">
          <cell r="H98">
            <v>1062.1212472757993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ог обновления"/>
      <sheetName val="Инструкция"/>
      <sheetName val="Титульный"/>
      <sheetName val="Сопроводительные материалы"/>
      <sheetName val="Справочники"/>
      <sheetName val="et_union"/>
      <sheetName val="Индексы"/>
      <sheetName val="0.1"/>
      <sheetName val="1"/>
      <sheetName val="2"/>
      <sheetName val="2.1"/>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Баланс"/>
      <sheetName val="Операционные расходы"/>
      <sheetName val="Неподконтрольные расходы"/>
      <sheetName val="Энергетические ресурсы"/>
      <sheetName val="Свод топлива и НР"/>
      <sheetName val="Расчет ставок"/>
      <sheetName val="Комментарии"/>
      <sheetName val="Проверка"/>
      <sheetName val="TEHSHEET"/>
      <sheetName val="AllSheetsInThisWorkbook"/>
      <sheetName val="modProv"/>
      <sheetName val="modHTTP"/>
      <sheetName val="modfrmCheckUpdates"/>
      <sheetName val="modUpdTemplMain"/>
      <sheetName val="modThisWorkbook"/>
      <sheetName val="modHyp"/>
      <sheetName val="modListSopr"/>
      <sheetName val="modfrmReestr"/>
      <sheetName val="REESTR_STATION"/>
      <sheetName val="modReestr"/>
      <sheetName val="modInstruction"/>
      <sheetName val="modList00"/>
      <sheetName val="modListIndex"/>
      <sheetName val="modList02"/>
      <sheetName val="modList02_1"/>
      <sheetName val="modList0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Лог обновления"/>
      <sheetName val="Инструкция"/>
      <sheetName val="Титульный"/>
      <sheetName val="Сопроводительные материалы"/>
      <sheetName val="Справочники"/>
      <sheetName val="et_union"/>
      <sheetName val="Индексы"/>
      <sheetName val="0.1"/>
      <sheetName val="1"/>
      <sheetName val="2"/>
      <sheetName val="2.1"/>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Баланс"/>
      <sheetName val="Операционные расходы"/>
      <sheetName val="Неподконтрольные расходы"/>
      <sheetName val="Энергетические ресурсы"/>
      <sheetName val="Свод топлива и НР"/>
      <sheetName val="Расчет ставок"/>
      <sheetName val="Комментарии"/>
      <sheetName val="Проверка"/>
      <sheetName val="TEHSHEET"/>
      <sheetName val="AllSheetsInThisWorkbook"/>
      <sheetName val="modProv"/>
      <sheetName val="modHTTP"/>
      <sheetName val="modfrmCheckUpdates"/>
      <sheetName val="modUpdTemplMain"/>
      <sheetName val="modThisWorkbook"/>
      <sheetName val="modHyp"/>
      <sheetName val="modListSopr"/>
      <sheetName val="modfrmReestr"/>
      <sheetName val="REESTR_STATION"/>
      <sheetName val="modReestr"/>
      <sheetName val="modInstruction"/>
      <sheetName val="modList00"/>
      <sheetName val="modListIndex"/>
      <sheetName val="modList02"/>
      <sheetName val="modList02_1"/>
      <sheetName val="modList04"/>
    </sheetNames>
    <sheetDataSet>
      <sheetData sheetId="9">
        <row r="33">
          <cell r="P33">
            <v>247.95150199830263</v>
          </cell>
        </row>
        <row r="36">
          <cell r="P36">
            <v>143.51168316831684</v>
          </cell>
        </row>
        <row r="188">
          <cell r="P188">
            <v>1286.226896838173</v>
          </cell>
        </row>
      </sheetData>
      <sheetData sheetId="10">
        <row r="32">
          <cell r="P32">
            <v>246.1</v>
          </cell>
        </row>
        <row r="35">
          <cell r="P35">
            <v>143</v>
          </cell>
        </row>
      </sheetData>
      <sheetData sheetId="12">
        <row r="123">
          <cell r="P123">
            <v>1078410.5519494505</v>
          </cell>
          <cell r="R123">
            <v>1088685.2064539478</v>
          </cell>
        </row>
      </sheetData>
      <sheetData sheetId="45">
        <row r="8">
          <cell r="D8">
            <v>139.46</v>
          </cell>
          <cell r="E8">
            <v>139.46</v>
          </cell>
        </row>
        <row r="9">
          <cell r="D9">
            <v>590</v>
          </cell>
          <cell r="F9">
            <v>600</v>
          </cell>
        </row>
        <row r="11">
          <cell r="D11">
            <v>522.1500000000001</v>
          </cell>
          <cell r="F11">
            <v>531.1569999999999</v>
          </cell>
        </row>
        <row r="12">
          <cell r="D12">
            <v>835.7</v>
          </cell>
          <cell r="F12">
            <v>858.5</v>
          </cell>
        </row>
        <row r="13">
          <cell r="D13">
            <v>835.7</v>
          </cell>
          <cell r="F13">
            <v>858.5</v>
          </cell>
        </row>
        <row r="73">
          <cell r="D73">
            <v>55471.31660528908</v>
          </cell>
          <cell r="F73">
            <v>619174.4792222007</v>
          </cell>
        </row>
        <row r="92">
          <cell r="D92">
            <v>650693.0361336444</v>
          </cell>
          <cell r="F92">
            <v>683188.4198438734</v>
          </cell>
        </row>
        <row r="94">
          <cell r="F94">
            <v>31834.724490221768</v>
          </cell>
        </row>
        <row r="97">
          <cell r="D97">
            <v>1247.51</v>
          </cell>
        </row>
        <row r="98">
          <cell r="D98">
            <v>1246.1802856145634</v>
          </cell>
        </row>
        <row r="99">
          <cell r="D99">
            <v>1080872.5189423528</v>
          </cell>
        </row>
        <row r="104">
          <cell r="D104">
            <v>596627.1444232042</v>
          </cell>
          <cell r="F104">
            <v>634577.7950115082</v>
          </cell>
        </row>
      </sheetData>
      <sheetData sheetId="46">
        <row r="24">
          <cell r="O24">
            <v>1395488.7656181995</v>
          </cell>
        </row>
        <row r="26">
          <cell r="O26">
            <v>1287.6024118381729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Сравнение"/>
      <sheetName val="Комментарии"/>
      <sheetName val="Проверка"/>
      <sheetName val="AllSheetsInThisWorkbook"/>
      <sheetName val="TEHSHEET"/>
      <sheetName val="et_union"/>
      <sheetName val="modHTTP"/>
      <sheetName val="modReestr"/>
      <sheetName val="modfrmReestr"/>
      <sheetName val="modfrmRegion"/>
      <sheetName val="modfrmAuthorization"/>
      <sheetName val="modInstruction"/>
      <sheetName val="modUpdTemplMain"/>
      <sheetName val="modfrmCheckUpdates"/>
      <sheetName val="modClassifierValidate"/>
      <sheetName val="modHyp"/>
      <sheetName val="modProv"/>
      <sheetName val="modList00"/>
      <sheetName val="modList01"/>
      <sheetName val="modList22"/>
      <sheetName val="REESTR_STATION"/>
      <sheetName val="REESTR_GTP"/>
    </sheetNames>
    <sheetDataSet>
      <sheetData sheetId="20">
        <row r="12">
          <cell r="I12">
            <v>137.585</v>
          </cell>
          <cell r="J12">
            <v>137.61166666666668</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o-esv@rao-esv.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8"/>
  <sheetViews>
    <sheetView tabSelected="1" view="pageBreakPreview" zoomScaleSheetLayoutView="100" zoomScalePageLayoutView="0" workbookViewId="0" topLeftCell="A199">
      <selection activeCell="AZ200" sqref="AZ200:BS200"/>
    </sheetView>
  </sheetViews>
  <sheetFormatPr defaultColWidth="0.875" defaultRowHeight="12.75"/>
  <cols>
    <col min="1" max="51" width="0.875" style="1" customWidth="1"/>
    <col min="52" max="71" width="0.875" style="15" customWidth="1"/>
    <col min="72" max="88" width="0.875" style="1" customWidth="1"/>
    <col min="89" max="16384" width="0.875" style="1" customWidth="1"/>
  </cols>
  <sheetData>
    <row r="1" spans="52:84" s="3" customFormat="1" ht="12.75">
      <c r="AZ1" s="14"/>
      <c r="BA1" s="14"/>
      <c r="BB1" s="14"/>
      <c r="BC1" s="14"/>
      <c r="BD1" s="14"/>
      <c r="BE1" s="14"/>
      <c r="BF1" s="14"/>
      <c r="BG1" s="14"/>
      <c r="BH1" s="14"/>
      <c r="BI1" s="14"/>
      <c r="BJ1" s="14"/>
      <c r="BK1" s="14"/>
      <c r="BL1" s="14"/>
      <c r="BM1" s="14"/>
      <c r="BN1" s="14"/>
      <c r="BO1" s="14"/>
      <c r="BP1" s="14"/>
      <c r="BQ1" s="18" t="s">
        <v>3</v>
      </c>
      <c r="BR1" s="18"/>
      <c r="BS1" s="18"/>
      <c r="BT1" s="18"/>
      <c r="BU1" s="18"/>
      <c r="BV1" s="18"/>
      <c r="BW1" s="18"/>
      <c r="BX1" s="18"/>
      <c r="BY1" s="18"/>
      <c r="BZ1" s="18"/>
      <c r="CA1" s="18"/>
      <c r="CB1" s="18"/>
      <c r="CC1" s="18"/>
      <c r="CD1" s="18"/>
      <c r="CE1" s="18"/>
      <c r="CF1" s="18"/>
    </row>
    <row r="2" spans="52:105" s="3" customFormat="1" ht="39.75" customHeight="1">
      <c r="AZ2" s="14"/>
      <c r="BA2" s="14"/>
      <c r="BB2" s="14"/>
      <c r="BC2" s="14"/>
      <c r="BD2" s="14"/>
      <c r="BE2" s="14"/>
      <c r="BF2" s="14"/>
      <c r="BG2" s="14"/>
      <c r="BH2" s="14"/>
      <c r="BI2" s="14"/>
      <c r="BJ2" s="14"/>
      <c r="BK2" s="14"/>
      <c r="BL2" s="14"/>
      <c r="BM2" s="14"/>
      <c r="BN2" s="14"/>
      <c r="BO2" s="14"/>
      <c r="BP2" s="14"/>
      <c r="BQ2" s="26" t="s">
        <v>4</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row>
    <row r="3" ht="3" customHeight="1"/>
    <row r="4" spans="52:105" s="4" customFormat="1" ht="24" customHeight="1">
      <c r="AZ4" s="16"/>
      <c r="BA4" s="16"/>
      <c r="BB4" s="16"/>
      <c r="BC4" s="16"/>
      <c r="BD4" s="16"/>
      <c r="BE4" s="16"/>
      <c r="BF4" s="16"/>
      <c r="BG4" s="16"/>
      <c r="BH4" s="16"/>
      <c r="BI4" s="16"/>
      <c r="BJ4" s="16"/>
      <c r="BK4" s="16"/>
      <c r="BL4" s="16"/>
      <c r="BM4" s="16"/>
      <c r="BN4" s="16"/>
      <c r="BO4" s="16"/>
      <c r="BP4" s="16"/>
      <c r="BQ4" s="25" t="s">
        <v>5</v>
      </c>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row>
    <row r="6" ht="15.75">
      <c r="DA6" s="6" t="s">
        <v>6</v>
      </c>
    </row>
    <row r="8" spans="1:105" s="5" customFormat="1" ht="16.5">
      <c r="A8" s="28" t="s">
        <v>7</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7"/>
      <c r="BA9" s="17"/>
      <c r="BB9" s="17"/>
      <c r="BC9" s="17"/>
      <c r="BD9" s="17"/>
      <c r="BE9" s="17"/>
      <c r="BF9" s="17"/>
      <c r="BG9" s="17"/>
      <c r="BH9" s="17"/>
      <c r="BI9" s="17"/>
      <c r="BJ9" s="17"/>
      <c r="BK9" s="17"/>
      <c r="BL9" s="17"/>
      <c r="BM9" s="17"/>
      <c r="BN9" s="17"/>
      <c r="BO9" s="17"/>
      <c r="BP9" s="17"/>
      <c r="BQ9" s="17"/>
      <c r="BR9" s="17"/>
      <c r="BS9" s="17"/>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8" t="s">
        <v>8</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row>
    <row r="11" spans="47:83" s="5" customFormat="1" ht="16.5">
      <c r="AU11" s="7" t="s">
        <v>9</v>
      </c>
      <c r="AV11" s="29" t="s">
        <v>296</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10</v>
      </c>
    </row>
    <row r="12" spans="1:105" s="5" customFormat="1" ht="16.5">
      <c r="A12" s="28" t="s">
        <v>11</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row>
    <row r="14" spans="1:105" ht="15.75">
      <c r="A14" s="27" t="s">
        <v>278</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s="3" customFormat="1" ht="12.75">
      <c r="A15" s="30" t="s">
        <v>12</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row>
    <row r="16" spans="1:105" ht="15.75">
      <c r="A16" s="27" t="s">
        <v>279</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ht="15.75">
      <c r="A18" s="24" t="s">
        <v>13</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row>
    <row r="20" spans="1:105" ht="15.75">
      <c r="A20" s="1" t="s">
        <v>14</v>
      </c>
      <c r="AA20" s="27" t="s">
        <v>280</v>
      </c>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row>
    <row r="21" spans="1:105" ht="15.75">
      <c r="A21" s="1" t="s">
        <v>15</v>
      </c>
      <c r="AH21" s="22" t="s">
        <v>281</v>
      </c>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row>
    <row r="22" spans="1:105" ht="15.75">
      <c r="A22" s="1" t="s">
        <v>16</v>
      </c>
      <c r="X22" s="20" t="s">
        <v>282</v>
      </c>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row>
    <row r="23" spans="1:105" ht="15.75">
      <c r="A23" s="1" t="s">
        <v>17</v>
      </c>
      <c r="X23" s="21" t="s">
        <v>283</v>
      </c>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row>
    <row r="24" spans="1:105" ht="15.75">
      <c r="A24" s="1" t="s">
        <v>18</v>
      </c>
      <c r="H24" s="20" t="s">
        <v>284</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row>
    <row r="25" spans="1:105" ht="15.75">
      <c r="A25" s="1" t="s">
        <v>19</v>
      </c>
      <c r="H25" s="20" t="s">
        <v>285</v>
      </c>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row>
    <row r="26" spans="1:105" ht="15.75">
      <c r="A26" s="1" t="s">
        <v>20</v>
      </c>
      <c r="Z26" s="22" t="s">
        <v>297</v>
      </c>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row>
    <row r="27" spans="1:105" ht="15.75">
      <c r="A27" s="1" t="s">
        <v>21</v>
      </c>
      <c r="AF27" s="23" t="s">
        <v>286</v>
      </c>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row>
    <row r="28" spans="1:105" ht="15.75">
      <c r="A28" s="1" t="s">
        <v>22</v>
      </c>
      <c r="Z28" s="20" t="s">
        <v>287</v>
      </c>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row>
    <row r="29" spans="1:105" ht="15.75">
      <c r="A29" s="1" t="s">
        <v>23</v>
      </c>
      <c r="H29" s="20" t="s">
        <v>288</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row>
    <row r="31" spans="1:105" ht="15.75">
      <c r="A31" s="24" t="s">
        <v>24</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row>
    <row r="33" spans="1:105" s="3" customFormat="1" ht="57" customHeight="1">
      <c r="A33" s="40" t="s">
        <v>0</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2"/>
      <c r="AJ33" s="40" t="s">
        <v>1</v>
      </c>
      <c r="AK33" s="41"/>
      <c r="AL33" s="41"/>
      <c r="AM33" s="41"/>
      <c r="AN33" s="41"/>
      <c r="AO33" s="41"/>
      <c r="AP33" s="41"/>
      <c r="AQ33" s="41"/>
      <c r="AR33" s="41"/>
      <c r="AS33" s="41"/>
      <c r="AT33" s="41"/>
      <c r="AU33" s="41"/>
      <c r="AV33" s="41"/>
      <c r="AW33" s="41"/>
      <c r="AX33" s="41"/>
      <c r="AY33" s="42"/>
      <c r="AZ33" s="19" t="s">
        <v>291</v>
      </c>
      <c r="BA33" s="19"/>
      <c r="BB33" s="19"/>
      <c r="BC33" s="19"/>
      <c r="BD33" s="19"/>
      <c r="BE33" s="19"/>
      <c r="BF33" s="19"/>
      <c r="BG33" s="19"/>
      <c r="BH33" s="19"/>
      <c r="BI33" s="19"/>
      <c r="BJ33" s="19"/>
      <c r="BK33" s="19"/>
      <c r="BL33" s="19"/>
      <c r="BM33" s="19"/>
      <c r="BN33" s="19"/>
      <c r="BO33" s="19"/>
      <c r="BP33" s="19"/>
      <c r="BQ33" s="19"/>
      <c r="BR33" s="19"/>
      <c r="BS33" s="19"/>
      <c r="BT33" s="19" t="s">
        <v>227</v>
      </c>
      <c r="BU33" s="19"/>
      <c r="BV33" s="19"/>
      <c r="BW33" s="19"/>
      <c r="BX33" s="19"/>
      <c r="BY33" s="19"/>
      <c r="BZ33" s="19"/>
      <c r="CA33" s="19"/>
      <c r="CB33" s="19"/>
      <c r="CC33" s="19"/>
      <c r="CD33" s="19"/>
      <c r="CE33" s="19"/>
      <c r="CF33" s="19"/>
      <c r="CG33" s="19"/>
      <c r="CH33" s="19"/>
      <c r="CI33" s="19"/>
      <c r="CJ33" s="19"/>
      <c r="CK33" s="46" t="s">
        <v>2</v>
      </c>
      <c r="CL33" s="47"/>
      <c r="CM33" s="47"/>
      <c r="CN33" s="47"/>
      <c r="CO33" s="47"/>
      <c r="CP33" s="47"/>
      <c r="CQ33" s="47"/>
      <c r="CR33" s="47"/>
      <c r="CS33" s="47"/>
      <c r="CT33" s="47"/>
      <c r="CU33" s="47"/>
      <c r="CV33" s="47"/>
      <c r="CW33" s="47"/>
      <c r="CX33" s="47"/>
      <c r="CY33" s="47"/>
      <c r="CZ33" s="47"/>
      <c r="DA33" s="47"/>
    </row>
    <row r="34" spans="1:105" s="3" customFormat="1" ht="12.75">
      <c r="A34" s="43"/>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c r="AJ34" s="43"/>
      <c r="AK34" s="44"/>
      <c r="AL34" s="44"/>
      <c r="AM34" s="44"/>
      <c r="AN34" s="44"/>
      <c r="AO34" s="44"/>
      <c r="AP34" s="44"/>
      <c r="AQ34" s="44"/>
      <c r="AR34" s="44"/>
      <c r="AS34" s="44"/>
      <c r="AT34" s="44"/>
      <c r="AU34" s="44"/>
      <c r="AV34" s="44"/>
      <c r="AW34" s="44"/>
      <c r="AX34" s="44"/>
      <c r="AY34" s="45"/>
      <c r="AZ34" s="19">
        <v>2020</v>
      </c>
      <c r="BA34" s="19"/>
      <c r="BB34" s="19"/>
      <c r="BC34" s="19"/>
      <c r="BD34" s="19"/>
      <c r="BE34" s="19"/>
      <c r="BF34" s="19"/>
      <c r="BG34" s="19"/>
      <c r="BH34" s="19"/>
      <c r="BI34" s="19"/>
      <c r="BJ34" s="19"/>
      <c r="BK34" s="19"/>
      <c r="BL34" s="19"/>
      <c r="BM34" s="19"/>
      <c r="BN34" s="19"/>
      <c r="BO34" s="19"/>
      <c r="BP34" s="19"/>
      <c r="BQ34" s="19"/>
      <c r="BR34" s="19"/>
      <c r="BS34" s="19"/>
      <c r="BT34" s="19">
        <v>2021</v>
      </c>
      <c r="BU34" s="19"/>
      <c r="BV34" s="19"/>
      <c r="BW34" s="19"/>
      <c r="BX34" s="19"/>
      <c r="BY34" s="19"/>
      <c r="BZ34" s="19"/>
      <c r="CA34" s="19"/>
      <c r="CB34" s="19"/>
      <c r="CC34" s="19"/>
      <c r="CD34" s="19"/>
      <c r="CE34" s="19"/>
      <c r="CF34" s="19"/>
      <c r="CG34" s="19"/>
      <c r="CH34" s="19"/>
      <c r="CI34" s="19"/>
      <c r="CJ34" s="19"/>
      <c r="CK34" s="19">
        <v>2022</v>
      </c>
      <c r="CL34" s="19"/>
      <c r="CM34" s="19"/>
      <c r="CN34" s="19"/>
      <c r="CO34" s="19"/>
      <c r="CP34" s="19"/>
      <c r="CQ34" s="19"/>
      <c r="CR34" s="19"/>
      <c r="CS34" s="19"/>
      <c r="CT34" s="19"/>
      <c r="CU34" s="19"/>
      <c r="CV34" s="19"/>
      <c r="CW34" s="19"/>
      <c r="CX34" s="19"/>
      <c r="CY34" s="19"/>
      <c r="CZ34" s="19"/>
      <c r="DA34" s="19"/>
    </row>
    <row r="35" spans="1:105" s="2" customFormat="1" ht="45.75" customHeight="1" hidden="1">
      <c r="A35" s="32" t="s">
        <v>25</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row>
    <row r="36" spans="1:105" s="3" customFormat="1" ht="27.75" customHeight="1" hidden="1">
      <c r="A36" s="33" t="s">
        <v>27</v>
      </c>
      <c r="B36" s="33"/>
      <c r="C36" s="33"/>
      <c r="D36" s="33"/>
      <c r="E36" s="33"/>
      <c r="F36" s="33"/>
      <c r="G36" s="33"/>
      <c r="H36" s="34" t="s">
        <v>26</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row>
    <row r="37" spans="1:105" ht="15" customHeight="1" hidden="1">
      <c r="A37" s="33" t="s">
        <v>29</v>
      </c>
      <c r="B37" s="33"/>
      <c r="C37" s="33"/>
      <c r="D37" s="33"/>
      <c r="E37" s="33"/>
      <c r="F37" s="33"/>
      <c r="G37" s="33"/>
      <c r="H37" s="34" t="s">
        <v>30</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1" t="s">
        <v>31</v>
      </c>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row>
    <row r="38" spans="1:105" s="3" customFormat="1" ht="15" customHeight="1" hidden="1">
      <c r="A38" s="33" t="s">
        <v>32</v>
      </c>
      <c r="B38" s="33"/>
      <c r="C38" s="33"/>
      <c r="D38" s="33"/>
      <c r="E38" s="33"/>
      <c r="F38" s="33"/>
      <c r="G38" s="33"/>
      <c r="H38" s="34" t="s">
        <v>33</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1" t="s">
        <v>31</v>
      </c>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row>
    <row r="39" spans="1:105" s="3" customFormat="1" ht="40.5" customHeight="1" hidden="1">
      <c r="A39" s="33" t="s">
        <v>34</v>
      </c>
      <c r="B39" s="33"/>
      <c r="C39" s="33"/>
      <c r="D39" s="33"/>
      <c r="E39" s="33"/>
      <c r="F39" s="33"/>
      <c r="G39" s="33"/>
      <c r="H39" s="34" t="s">
        <v>35</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1" t="s">
        <v>31</v>
      </c>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row>
    <row r="40" spans="1:105" s="3" customFormat="1" ht="14.25" customHeight="1" hidden="1">
      <c r="A40" s="33" t="s">
        <v>36</v>
      </c>
      <c r="B40" s="33"/>
      <c r="C40" s="33"/>
      <c r="D40" s="33"/>
      <c r="E40" s="33"/>
      <c r="F40" s="33"/>
      <c r="G40" s="33"/>
      <c r="H40" s="34" t="s">
        <v>37</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1" t="s">
        <v>31</v>
      </c>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row>
    <row r="41" spans="1:105" s="3" customFormat="1" ht="27.75" customHeight="1" hidden="1">
      <c r="A41" s="33" t="s">
        <v>38</v>
      </c>
      <c r="B41" s="33"/>
      <c r="C41" s="33"/>
      <c r="D41" s="33"/>
      <c r="E41" s="33"/>
      <c r="F41" s="33"/>
      <c r="G41" s="33"/>
      <c r="H41" s="34" t="s">
        <v>39</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row>
    <row r="42" spans="1:105" s="3" customFormat="1" ht="93" customHeight="1" hidden="1">
      <c r="A42" s="33" t="s">
        <v>40</v>
      </c>
      <c r="B42" s="33"/>
      <c r="C42" s="33"/>
      <c r="D42" s="33"/>
      <c r="E42" s="33"/>
      <c r="F42" s="33"/>
      <c r="G42" s="33"/>
      <c r="H42" s="34" t="s">
        <v>42</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1" t="s">
        <v>41</v>
      </c>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row>
    <row r="43" spans="1:105" s="3" customFormat="1" ht="40.5" customHeight="1" hidden="1">
      <c r="A43" s="33" t="s">
        <v>43</v>
      </c>
      <c r="B43" s="33"/>
      <c r="C43" s="33"/>
      <c r="D43" s="33"/>
      <c r="E43" s="33"/>
      <c r="F43" s="33"/>
      <c r="G43" s="33"/>
      <c r="H43" s="34" t="s">
        <v>44</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row>
    <row r="44" spans="1:105" s="3" customFormat="1" ht="54" customHeight="1" hidden="1">
      <c r="A44" s="33" t="s">
        <v>45</v>
      </c>
      <c r="B44" s="33"/>
      <c r="C44" s="33"/>
      <c r="D44" s="33"/>
      <c r="E44" s="33"/>
      <c r="F44" s="33"/>
      <c r="G44" s="33"/>
      <c r="H44" s="34" t="s">
        <v>47</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1" t="s">
        <v>46</v>
      </c>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row>
    <row r="45" spans="1:105" s="3" customFormat="1" ht="40.5" customHeight="1" hidden="1">
      <c r="A45" s="33" t="s">
        <v>48</v>
      </c>
      <c r="B45" s="33"/>
      <c r="C45" s="33"/>
      <c r="D45" s="33"/>
      <c r="E45" s="33"/>
      <c r="F45" s="33"/>
      <c r="G45" s="33"/>
      <c r="H45" s="34" t="s">
        <v>50</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1" t="s">
        <v>49</v>
      </c>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row>
    <row r="46" spans="1:105" s="3" customFormat="1" ht="15" customHeight="1" hidden="1">
      <c r="A46" s="33" t="s">
        <v>51</v>
      </c>
      <c r="B46" s="33"/>
      <c r="C46" s="33"/>
      <c r="D46" s="33"/>
      <c r="E46" s="33"/>
      <c r="F46" s="33"/>
      <c r="G46" s="33"/>
      <c r="H46" s="34" t="s">
        <v>52</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1" t="s">
        <v>46</v>
      </c>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row>
    <row r="47" spans="1:105" s="3" customFormat="1" ht="27.75" customHeight="1" hidden="1">
      <c r="A47" s="33" t="s">
        <v>53</v>
      </c>
      <c r="B47" s="33"/>
      <c r="C47" s="33"/>
      <c r="D47" s="33"/>
      <c r="E47" s="33"/>
      <c r="F47" s="33"/>
      <c r="G47" s="33"/>
      <c r="H47" s="34" t="s">
        <v>55</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1" t="s">
        <v>54</v>
      </c>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row>
    <row r="48" spans="1:105" s="3" customFormat="1" ht="57" customHeight="1" hidden="1">
      <c r="A48" s="33" t="s">
        <v>56</v>
      </c>
      <c r="B48" s="33"/>
      <c r="C48" s="33"/>
      <c r="D48" s="33"/>
      <c r="E48" s="33"/>
      <c r="F48" s="33"/>
      <c r="G48" s="33"/>
      <c r="H48" s="34" t="s">
        <v>57</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1" t="s">
        <v>54</v>
      </c>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row>
    <row r="49" spans="1:105" s="3" customFormat="1" ht="27.75" customHeight="1" hidden="1">
      <c r="A49" s="33" t="s">
        <v>58</v>
      </c>
      <c r="B49" s="33"/>
      <c r="C49" s="33"/>
      <c r="D49" s="33"/>
      <c r="E49" s="33"/>
      <c r="F49" s="33"/>
      <c r="G49" s="33"/>
      <c r="H49" s="34" t="s">
        <v>59</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1" t="s">
        <v>41</v>
      </c>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row>
    <row r="50" spans="1:105" s="3" customFormat="1" ht="66" customHeight="1" hidden="1">
      <c r="A50" s="33" t="s">
        <v>60</v>
      </c>
      <c r="B50" s="33"/>
      <c r="C50" s="33"/>
      <c r="D50" s="33"/>
      <c r="E50" s="33"/>
      <c r="F50" s="33"/>
      <c r="G50" s="33"/>
      <c r="H50" s="34" t="s">
        <v>275</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row>
    <row r="51" spans="1:105" s="3" customFormat="1" ht="66" customHeight="1" hidden="1">
      <c r="A51" s="33" t="s">
        <v>61</v>
      </c>
      <c r="B51" s="33"/>
      <c r="C51" s="33"/>
      <c r="D51" s="33"/>
      <c r="E51" s="33"/>
      <c r="F51" s="33"/>
      <c r="G51" s="33"/>
      <c r="H51" s="34" t="s">
        <v>62</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1" t="s">
        <v>49</v>
      </c>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row>
    <row r="52" spans="1:105" s="3" customFormat="1" ht="54" customHeight="1" hidden="1">
      <c r="A52" s="33" t="s">
        <v>63</v>
      </c>
      <c r="B52" s="33"/>
      <c r="C52" s="33"/>
      <c r="D52" s="33"/>
      <c r="E52" s="33"/>
      <c r="F52" s="33"/>
      <c r="G52" s="33"/>
      <c r="H52" s="34" t="s">
        <v>64</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row>
    <row r="53" spans="1:105" s="3" customFormat="1" ht="95.25" customHeight="1" hidden="1">
      <c r="A53" s="33" t="s">
        <v>65</v>
      </c>
      <c r="B53" s="33"/>
      <c r="C53" s="33"/>
      <c r="D53" s="33"/>
      <c r="E53" s="33"/>
      <c r="F53" s="33"/>
      <c r="G53" s="33"/>
      <c r="H53" s="34" t="s">
        <v>274</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1" t="s">
        <v>31</v>
      </c>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row>
    <row r="54" spans="1:105" s="3" customFormat="1" ht="15" customHeight="1" hidden="1">
      <c r="A54" s="33"/>
      <c r="B54" s="33"/>
      <c r="C54" s="33"/>
      <c r="D54" s="33"/>
      <c r="E54" s="33"/>
      <c r="F54" s="33"/>
      <c r="G54" s="33"/>
      <c r="H54" s="34" t="s">
        <v>66</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row>
    <row r="55" spans="1:105" s="3" customFormat="1" ht="15" customHeight="1" hidden="1">
      <c r="A55" s="33"/>
      <c r="B55" s="33"/>
      <c r="C55" s="33"/>
      <c r="D55" s="33"/>
      <c r="E55" s="33"/>
      <c r="F55" s="33"/>
      <c r="G55" s="33"/>
      <c r="H55" s="34" t="s">
        <v>67</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row>
    <row r="56" spans="1:105" s="3" customFormat="1" ht="15" customHeight="1" hidden="1">
      <c r="A56" s="33"/>
      <c r="B56" s="33"/>
      <c r="C56" s="33"/>
      <c r="D56" s="33"/>
      <c r="E56" s="33"/>
      <c r="F56" s="33"/>
      <c r="G56" s="33"/>
      <c r="H56" s="34" t="s">
        <v>68</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row>
    <row r="57" spans="1:105" s="3" customFormat="1" ht="15" customHeight="1" hidden="1">
      <c r="A57" s="33"/>
      <c r="B57" s="33"/>
      <c r="C57" s="33"/>
      <c r="D57" s="33"/>
      <c r="E57" s="33"/>
      <c r="F57" s="33"/>
      <c r="G57" s="33"/>
      <c r="H57" s="34" t="s">
        <v>69</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row>
    <row r="58" spans="1:105" s="3" customFormat="1" ht="69.75" customHeight="1" hidden="1">
      <c r="A58" s="33" t="s">
        <v>70</v>
      </c>
      <c r="B58" s="33"/>
      <c r="C58" s="33"/>
      <c r="D58" s="33"/>
      <c r="E58" s="33"/>
      <c r="F58" s="33"/>
      <c r="G58" s="33"/>
      <c r="H58" s="34" t="s">
        <v>276</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1" t="s">
        <v>31</v>
      </c>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row>
    <row r="59" spans="1:105" s="3" customFormat="1" ht="40.5" customHeight="1" hidden="1">
      <c r="A59" s="33" t="s">
        <v>71</v>
      </c>
      <c r="B59" s="33"/>
      <c r="C59" s="33"/>
      <c r="D59" s="33"/>
      <c r="E59" s="33"/>
      <c r="F59" s="33"/>
      <c r="G59" s="33"/>
      <c r="H59" s="34" t="s">
        <v>72</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1" t="s">
        <v>31</v>
      </c>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row>
    <row r="60" spans="1:105" s="3" customFormat="1" ht="27.75" customHeight="1" hidden="1">
      <c r="A60" s="33" t="s">
        <v>73</v>
      </c>
      <c r="B60" s="33"/>
      <c r="C60" s="33"/>
      <c r="D60" s="33"/>
      <c r="E60" s="33"/>
      <c r="F60" s="33"/>
      <c r="G60" s="33"/>
      <c r="H60" s="34" t="s">
        <v>74</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1" t="s">
        <v>31</v>
      </c>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row>
    <row r="61" spans="1:105" s="3" customFormat="1" ht="54" customHeight="1" hidden="1">
      <c r="A61" s="33" t="s">
        <v>75</v>
      </c>
      <c r="B61" s="33"/>
      <c r="C61" s="33"/>
      <c r="D61" s="33"/>
      <c r="E61" s="33"/>
      <c r="F61" s="33"/>
      <c r="G61" s="33"/>
      <c r="H61" s="34" t="s">
        <v>76</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row>
    <row r="62" spans="1:105" s="3" customFormat="1" ht="15" customHeight="1" hidden="1">
      <c r="A62" s="33" t="s">
        <v>77</v>
      </c>
      <c r="B62" s="33"/>
      <c r="C62" s="33"/>
      <c r="D62" s="33"/>
      <c r="E62" s="33"/>
      <c r="F62" s="33"/>
      <c r="G62" s="33"/>
      <c r="H62" s="34" t="s">
        <v>79</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1" t="s">
        <v>78</v>
      </c>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row>
    <row r="63" spans="1:105" s="3" customFormat="1" ht="40.5" customHeight="1" hidden="1">
      <c r="A63" s="33" t="s">
        <v>80</v>
      </c>
      <c r="B63" s="33"/>
      <c r="C63" s="33"/>
      <c r="D63" s="33"/>
      <c r="E63" s="33"/>
      <c r="F63" s="33"/>
      <c r="G63" s="33"/>
      <c r="H63" s="34" t="s">
        <v>82</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1" t="s">
        <v>81</v>
      </c>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row>
    <row r="64" spans="1:105" s="3" customFormat="1" ht="54" customHeight="1" hidden="1">
      <c r="A64" s="33" t="s">
        <v>83</v>
      </c>
      <c r="B64" s="33"/>
      <c r="C64" s="33"/>
      <c r="D64" s="33"/>
      <c r="E64" s="33"/>
      <c r="F64" s="33"/>
      <c r="G64" s="33"/>
      <c r="H64" s="34" t="s">
        <v>84</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row>
    <row r="65" spans="1:105" s="3" customFormat="1" ht="27.75" customHeight="1" hidden="1">
      <c r="A65" s="33" t="s">
        <v>85</v>
      </c>
      <c r="B65" s="33"/>
      <c r="C65" s="33"/>
      <c r="D65" s="33"/>
      <c r="E65" s="33"/>
      <c r="F65" s="33"/>
      <c r="G65" s="33"/>
      <c r="H65" s="34" t="s">
        <v>87</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1" t="s">
        <v>86</v>
      </c>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row>
    <row r="66" spans="1:105" s="3" customFormat="1" ht="27.75" customHeight="1" hidden="1">
      <c r="A66" s="33" t="s">
        <v>88</v>
      </c>
      <c r="B66" s="33"/>
      <c r="C66" s="33"/>
      <c r="D66" s="33"/>
      <c r="E66" s="33"/>
      <c r="F66" s="33"/>
      <c r="G66" s="33"/>
      <c r="H66" s="34" t="s">
        <v>90</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1" t="s">
        <v>89</v>
      </c>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row>
    <row r="67" spans="1:105" s="3" customFormat="1" ht="40.5" customHeight="1" hidden="1">
      <c r="A67" s="33" t="s">
        <v>91</v>
      </c>
      <c r="B67" s="33"/>
      <c r="C67" s="33"/>
      <c r="D67" s="33"/>
      <c r="E67" s="33"/>
      <c r="F67" s="33"/>
      <c r="G67" s="33"/>
      <c r="H67" s="34" t="s">
        <v>92</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row>
    <row r="68" spans="1:105" s="3" customFormat="1" ht="54" customHeight="1" hidden="1">
      <c r="A68" s="33" t="s">
        <v>93</v>
      </c>
      <c r="B68" s="33"/>
      <c r="C68" s="33"/>
      <c r="D68" s="33"/>
      <c r="E68" s="33"/>
      <c r="F68" s="33"/>
      <c r="G68" s="33"/>
      <c r="H68" s="34" t="s">
        <v>94</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1" t="s">
        <v>31</v>
      </c>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row>
    <row r="69" spans="1:105" s="3" customFormat="1" ht="66" customHeight="1" hidden="1">
      <c r="A69" s="33" t="s">
        <v>95</v>
      </c>
      <c r="B69" s="33"/>
      <c r="C69" s="33"/>
      <c r="D69" s="33"/>
      <c r="E69" s="33"/>
      <c r="F69" s="33"/>
      <c r="G69" s="33"/>
      <c r="H69" s="34" t="s">
        <v>96</v>
      </c>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1" t="s">
        <v>31</v>
      </c>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row>
    <row r="70" spans="1:105" s="3" customFormat="1" ht="15" hidden="1">
      <c r="A70" s="32" t="s">
        <v>97</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row>
    <row r="71" spans="1:105" s="3" customFormat="1" ht="40.5" customHeight="1" hidden="1">
      <c r="A71" s="33" t="s">
        <v>27</v>
      </c>
      <c r="B71" s="33"/>
      <c r="C71" s="33"/>
      <c r="D71" s="33"/>
      <c r="E71" s="33"/>
      <c r="F71" s="33"/>
      <c r="G71" s="33"/>
      <c r="H71" s="34" t="s">
        <v>98</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row>
    <row r="72" spans="1:105" s="3" customFormat="1" ht="15" customHeight="1" hidden="1">
      <c r="A72" s="33"/>
      <c r="B72" s="33"/>
      <c r="C72" s="33"/>
      <c r="D72" s="33"/>
      <c r="E72" s="33"/>
      <c r="F72" s="33"/>
      <c r="G72" s="33"/>
      <c r="H72" s="34" t="s">
        <v>66</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row>
    <row r="73" spans="1:105" s="3" customFormat="1" ht="40.5" customHeight="1" hidden="1">
      <c r="A73" s="33" t="s">
        <v>29</v>
      </c>
      <c r="B73" s="33"/>
      <c r="C73" s="33"/>
      <c r="D73" s="33"/>
      <c r="E73" s="33"/>
      <c r="F73" s="33"/>
      <c r="G73" s="33"/>
      <c r="H73" s="34" t="s">
        <v>99</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1" t="s">
        <v>54</v>
      </c>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row>
    <row r="74" spans="1:105" s="3" customFormat="1" ht="27.75" customHeight="1" hidden="1">
      <c r="A74" s="33" t="s">
        <v>100</v>
      </c>
      <c r="B74" s="33"/>
      <c r="C74" s="33"/>
      <c r="D74" s="33"/>
      <c r="E74" s="33"/>
      <c r="F74" s="33"/>
      <c r="G74" s="33"/>
      <c r="H74" s="34" t="s">
        <v>101</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1" t="s">
        <v>54</v>
      </c>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row>
    <row r="75" spans="1:105" s="3" customFormat="1" ht="15" customHeight="1" hidden="1">
      <c r="A75" s="33"/>
      <c r="B75" s="33"/>
      <c r="C75" s="33"/>
      <c r="D75" s="33"/>
      <c r="E75" s="33"/>
      <c r="F75" s="33"/>
      <c r="G75" s="33"/>
      <c r="H75" s="34" t="s">
        <v>102</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1" t="s">
        <v>54</v>
      </c>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row>
    <row r="76" spans="1:105" s="3" customFormat="1" ht="15" customHeight="1" hidden="1">
      <c r="A76" s="33"/>
      <c r="B76" s="33"/>
      <c r="C76" s="33"/>
      <c r="D76" s="33"/>
      <c r="E76" s="33"/>
      <c r="F76" s="33"/>
      <c r="G76" s="33"/>
      <c r="H76" s="34" t="s">
        <v>103</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1" t="s">
        <v>54</v>
      </c>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row>
    <row r="77" spans="1:105" s="3" customFormat="1" ht="15" customHeight="1" hidden="1">
      <c r="A77" s="33" t="s">
        <v>104</v>
      </c>
      <c r="B77" s="33"/>
      <c r="C77" s="33"/>
      <c r="D77" s="33"/>
      <c r="E77" s="33"/>
      <c r="F77" s="33"/>
      <c r="G77" s="33"/>
      <c r="H77" s="34" t="s">
        <v>105</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1" t="s">
        <v>54</v>
      </c>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row>
    <row r="78" spans="1:105" s="3" customFormat="1" ht="15" customHeight="1" hidden="1">
      <c r="A78" s="33"/>
      <c r="B78" s="33"/>
      <c r="C78" s="33"/>
      <c r="D78" s="33"/>
      <c r="E78" s="33"/>
      <c r="F78" s="33"/>
      <c r="G78" s="33"/>
      <c r="H78" s="34" t="s">
        <v>102</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1" t="s">
        <v>54</v>
      </c>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row>
    <row r="79" spans="1:105" s="3" customFormat="1" ht="15" customHeight="1" hidden="1">
      <c r="A79" s="33"/>
      <c r="B79" s="33"/>
      <c r="C79" s="33"/>
      <c r="D79" s="33"/>
      <c r="E79" s="33"/>
      <c r="F79" s="33"/>
      <c r="G79" s="33"/>
      <c r="H79" s="34" t="s">
        <v>103</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1" t="s">
        <v>54</v>
      </c>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row>
    <row r="80" spans="1:105" s="3" customFormat="1" ht="15" customHeight="1" hidden="1">
      <c r="A80" s="33"/>
      <c r="B80" s="33"/>
      <c r="C80" s="33"/>
      <c r="D80" s="33"/>
      <c r="E80" s="33"/>
      <c r="F80" s="33"/>
      <c r="G80" s="33"/>
      <c r="H80" s="34" t="s">
        <v>66</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1" t="s">
        <v>54</v>
      </c>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row>
    <row r="81" spans="1:105" s="3" customFormat="1" ht="120" customHeight="1" hidden="1">
      <c r="A81" s="33" t="s">
        <v>106</v>
      </c>
      <c r="B81" s="33"/>
      <c r="C81" s="33"/>
      <c r="D81" s="33"/>
      <c r="E81" s="33"/>
      <c r="F81" s="33"/>
      <c r="G81" s="33"/>
      <c r="H81" s="34" t="s">
        <v>107</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1" t="s">
        <v>54</v>
      </c>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row>
    <row r="82" spans="1:105" s="3" customFormat="1" ht="27.75" customHeight="1" hidden="1">
      <c r="A82" s="33" t="s">
        <v>28</v>
      </c>
      <c r="B82" s="33"/>
      <c r="C82" s="33"/>
      <c r="D82" s="33"/>
      <c r="E82" s="33"/>
      <c r="F82" s="33"/>
      <c r="G82" s="33"/>
      <c r="H82" s="34" t="s">
        <v>101</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1" t="s">
        <v>54</v>
      </c>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row>
    <row r="83" spans="1:105" s="3" customFormat="1" ht="15" customHeight="1" hidden="1">
      <c r="A83" s="33"/>
      <c r="B83" s="33"/>
      <c r="C83" s="33"/>
      <c r="D83" s="33"/>
      <c r="E83" s="33"/>
      <c r="F83" s="33"/>
      <c r="G83" s="33"/>
      <c r="H83" s="34" t="s">
        <v>102</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1" t="s">
        <v>54</v>
      </c>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row>
    <row r="84" spans="1:105" s="3" customFormat="1" ht="15" customHeight="1" hidden="1">
      <c r="A84" s="33"/>
      <c r="B84" s="33"/>
      <c r="C84" s="33"/>
      <c r="D84" s="33"/>
      <c r="E84" s="33"/>
      <c r="F84" s="33"/>
      <c r="G84" s="33"/>
      <c r="H84" s="34" t="s">
        <v>103</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1" t="s">
        <v>54</v>
      </c>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row>
    <row r="85" spans="1:105" s="3" customFormat="1" ht="15" customHeight="1" hidden="1">
      <c r="A85" s="33" t="s">
        <v>108</v>
      </c>
      <c r="B85" s="33"/>
      <c r="C85" s="33"/>
      <c r="D85" s="33"/>
      <c r="E85" s="33"/>
      <c r="F85" s="33"/>
      <c r="G85" s="33"/>
      <c r="H85" s="34" t="s">
        <v>105</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1" t="s">
        <v>54</v>
      </c>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row>
    <row r="86" spans="1:105" s="3" customFormat="1" ht="15" customHeight="1" hidden="1">
      <c r="A86" s="33"/>
      <c r="B86" s="33"/>
      <c r="C86" s="33"/>
      <c r="D86" s="33"/>
      <c r="E86" s="33"/>
      <c r="F86" s="33"/>
      <c r="G86" s="33"/>
      <c r="H86" s="34" t="s">
        <v>102</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1" t="s">
        <v>54</v>
      </c>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row>
    <row r="87" spans="1:105" s="3" customFormat="1" ht="15" customHeight="1" hidden="1">
      <c r="A87" s="33"/>
      <c r="B87" s="33"/>
      <c r="C87" s="33"/>
      <c r="D87" s="33"/>
      <c r="E87" s="33"/>
      <c r="F87" s="33"/>
      <c r="G87" s="33"/>
      <c r="H87" s="34" t="s">
        <v>103</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1" t="s">
        <v>54</v>
      </c>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row>
    <row r="88" spans="1:105" s="3" customFormat="1" ht="93" customHeight="1" hidden="1">
      <c r="A88" s="33" t="s">
        <v>109</v>
      </c>
      <c r="B88" s="33"/>
      <c r="C88" s="33"/>
      <c r="D88" s="33"/>
      <c r="E88" s="33"/>
      <c r="F88" s="33"/>
      <c r="G88" s="33"/>
      <c r="H88" s="34" t="s">
        <v>110</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1" t="s">
        <v>54</v>
      </c>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row>
    <row r="89" spans="1:105" s="3" customFormat="1" ht="27.75" customHeight="1" hidden="1">
      <c r="A89" s="33" t="s">
        <v>111</v>
      </c>
      <c r="B89" s="33"/>
      <c r="C89" s="33"/>
      <c r="D89" s="33"/>
      <c r="E89" s="33"/>
      <c r="F89" s="33"/>
      <c r="G89" s="33"/>
      <c r="H89" s="34" t="s">
        <v>101</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1" t="s">
        <v>54</v>
      </c>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row>
    <row r="90" spans="1:105" s="3" customFormat="1" ht="15" customHeight="1" hidden="1">
      <c r="A90" s="33"/>
      <c r="B90" s="33"/>
      <c r="C90" s="33"/>
      <c r="D90" s="33"/>
      <c r="E90" s="33"/>
      <c r="F90" s="33"/>
      <c r="G90" s="33"/>
      <c r="H90" s="34" t="s">
        <v>102</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1" t="s">
        <v>54</v>
      </c>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row>
    <row r="91" spans="1:105" s="3" customFormat="1" ht="15" customHeight="1" hidden="1">
      <c r="A91" s="33"/>
      <c r="B91" s="33"/>
      <c r="C91" s="33"/>
      <c r="D91" s="33"/>
      <c r="E91" s="33"/>
      <c r="F91" s="33"/>
      <c r="G91" s="33"/>
      <c r="H91" s="34" t="s">
        <v>103</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1" t="s">
        <v>54</v>
      </c>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row>
    <row r="92" spans="1:105" s="3" customFormat="1" ht="15" customHeight="1" hidden="1">
      <c r="A92" s="33" t="s">
        <v>112</v>
      </c>
      <c r="B92" s="33"/>
      <c r="C92" s="33"/>
      <c r="D92" s="33"/>
      <c r="E92" s="33"/>
      <c r="F92" s="33"/>
      <c r="G92" s="33"/>
      <c r="H92" s="34" t="s">
        <v>105</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1" t="s">
        <v>54</v>
      </c>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row>
    <row r="93" spans="1:105" s="3" customFormat="1" ht="15" customHeight="1" hidden="1">
      <c r="A93" s="33"/>
      <c r="B93" s="33"/>
      <c r="C93" s="33"/>
      <c r="D93" s="33"/>
      <c r="E93" s="33"/>
      <c r="F93" s="33"/>
      <c r="G93" s="33"/>
      <c r="H93" s="34" t="s">
        <v>102</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1" t="s">
        <v>54</v>
      </c>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row>
    <row r="94" spans="1:105" s="3" customFormat="1" ht="15" customHeight="1" hidden="1">
      <c r="A94" s="33"/>
      <c r="B94" s="33"/>
      <c r="C94" s="33"/>
      <c r="D94" s="33"/>
      <c r="E94" s="33"/>
      <c r="F94" s="33"/>
      <c r="G94" s="33"/>
      <c r="H94" s="34" t="s">
        <v>103</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1" t="s">
        <v>54</v>
      </c>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row>
    <row r="95" spans="1:105" s="3" customFormat="1" ht="105" customHeight="1" hidden="1">
      <c r="A95" s="33" t="s">
        <v>113</v>
      </c>
      <c r="B95" s="33"/>
      <c r="C95" s="33"/>
      <c r="D95" s="33"/>
      <c r="E95" s="33"/>
      <c r="F95" s="33"/>
      <c r="G95" s="33"/>
      <c r="H95" s="34" t="s">
        <v>114</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1" t="s">
        <v>54</v>
      </c>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row>
    <row r="96" spans="1:105" s="3" customFormat="1" ht="27.75" customHeight="1" hidden="1">
      <c r="A96" s="33" t="s">
        <v>115</v>
      </c>
      <c r="B96" s="33"/>
      <c r="C96" s="33"/>
      <c r="D96" s="33"/>
      <c r="E96" s="33"/>
      <c r="F96" s="33"/>
      <c r="G96" s="33"/>
      <c r="H96" s="34" t="s">
        <v>101</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1" t="s">
        <v>54</v>
      </c>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row>
    <row r="97" spans="1:105" s="3" customFormat="1" ht="15" customHeight="1" hidden="1">
      <c r="A97" s="33"/>
      <c r="B97" s="33"/>
      <c r="C97" s="33"/>
      <c r="D97" s="33"/>
      <c r="E97" s="33"/>
      <c r="F97" s="33"/>
      <c r="G97" s="33"/>
      <c r="H97" s="34" t="s">
        <v>102</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1" t="s">
        <v>54</v>
      </c>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row>
    <row r="98" spans="1:105" s="3" customFormat="1" ht="15" customHeight="1" hidden="1">
      <c r="A98" s="33"/>
      <c r="B98" s="33"/>
      <c r="C98" s="33"/>
      <c r="D98" s="33"/>
      <c r="E98" s="33"/>
      <c r="F98" s="33"/>
      <c r="G98" s="33"/>
      <c r="H98" s="34" t="s">
        <v>103</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1" t="s">
        <v>54</v>
      </c>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row>
    <row r="99" spans="1:105" s="3" customFormat="1" ht="15" customHeight="1" hidden="1">
      <c r="A99" s="33" t="s">
        <v>116</v>
      </c>
      <c r="B99" s="33"/>
      <c r="C99" s="33"/>
      <c r="D99" s="33"/>
      <c r="E99" s="33"/>
      <c r="F99" s="33"/>
      <c r="G99" s="33"/>
      <c r="H99" s="34" t="s">
        <v>105</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1" t="s">
        <v>54</v>
      </c>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row>
    <row r="100" spans="1:105" s="3" customFormat="1" ht="15" customHeight="1" hidden="1">
      <c r="A100" s="33"/>
      <c r="B100" s="33"/>
      <c r="C100" s="33"/>
      <c r="D100" s="33"/>
      <c r="E100" s="33"/>
      <c r="F100" s="33"/>
      <c r="G100" s="33"/>
      <c r="H100" s="34" t="s">
        <v>102</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1" t="s">
        <v>54</v>
      </c>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row>
    <row r="101" spans="1:105" s="3" customFormat="1" ht="15" customHeight="1" hidden="1">
      <c r="A101" s="33"/>
      <c r="B101" s="33"/>
      <c r="C101" s="33"/>
      <c r="D101" s="33"/>
      <c r="E101" s="33"/>
      <c r="F101" s="33"/>
      <c r="G101" s="33"/>
      <c r="H101" s="34" t="s">
        <v>103</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1" t="s">
        <v>54</v>
      </c>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row>
    <row r="102" spans="1:105" s="3" customFormat="1" ht="120" customHeight="1" hidden="1">
      <c r="A102" s="33" t="s">
        <v>117</v>
      </c>
      <c r="B102" s="33"/>
      <c r="C102" s="33"/>
      <c r="D102" s="33"/>
      <c r="E102" s="33"/>
      <c r="F102" s="33"/>
      <c r="G102" s="33"/>
      <c r="H102" s="34" t="s">
        <v>118</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1" t="s">
        <v>54</v>
      </c>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row>
    <row r="103" spans="1:105" s="3" customFormat="1" ht="27.75" customHeight="1" hidden="1">
      <c r="A103" s="33" t="s">
        <v>119</v>
      </c>
      <c r="B103" s="33"/>
      <c r="C103" s="33"/>
      <c r="D103" s="33"/>
      <c r="E103" s="33"/>
      <c r="F103" s="33"/>
      <c r="G103" s="33"/>
      <c r="H103" s="34" t="s">
        <v>101</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1" t="s">
        <v>54</v>
      </c>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row>
    <row r="104" spans="1:105" s="3" customFormat="1" ht="15" customHeight="1" hidden="1">
      <c r="A104" s="33"/>
      <c r="B104" s="33"/>
      <c r="C104" s="33"/>
      <c r="D104" s="33"/>
      <c r="E104" s="33"/>
      <c r="F104" s="33"/>
      <c r="G104" s="33"/>
      <c r="H104" s="34" t="s">
        <v>102</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1" t="s">
        <v>54</v>
      </c>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row>
    <row r="105" spans="1:105" s="3" customFormat="1" ht="15" customHeight="1" hidden="1">
      <c r="A105" s="33"/>
      <c r="B105" s="33"/>
      <c r="C105" s="33"/>
      <c r="D105" s="33"/>
      <c r="E105" s="33"/>
      <c r="F105" s="33"/>
      <c r="G105" s="33"/>
      <c r="H105" s="34" t="s">
        <v>103</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1" t="s">
        <v>54</v>
      </c>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row>
    <row r="106" spans="1:105" s="3" customFormat="1" ht="15" customHeight="1" hidden="1">
      <c r="A106" s="33" t="s">
        <v>120</v>
      </c>
      <c r="B106" s="33"/>
      <c r="C106" s="33"/>
      <c r="D106" s="33"/>
      <c r="E106" s="33"/>
      <c r="F106" s="33"/>
      <c r="G106" s="33"/>
      <c r="H106" s="34" t="s">
        <v>105</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1" t="s">
        <v>54</v>
      </c>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row>
    <row r="107" spans="1:105" s="3" customFormat="1" ht="15" customHeight="1" hidden="1">
      <c r="A107" s="33"/>
      <c r="B107" s="33"/>
      <c r="C107" s="33"/>
      <c r="D107" s="33"/>
      <c r="E107" s="33"/>
      <c r="F107" s="33"/>
      <c r="G107" s="33"/>
      <c r="H107" s="34" t="s">
        <v>102</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1" t="s">
        <v>54</v>
      </c>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row>
    <row r="108" spans="1:105" s="3" customFormat="1" ht="15" customHeight="1" hidden="1">
      <c r="A108" s="33"/>
      <c r="B108" s="33"/>
      <c r="C108" s="33"/>
      <c r="D108" s="33"/>
      <c r="E108" s="33"/>
      <c r="F108" s="33"/>
      <c r="G108" s="33"/>
      <c r="H108" s="34" t="s">
        <v>103</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1" t="s">
        <v>54</v>
      </c>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row>
    <row r="109" spans="1:105" s="3" customFormat="1" ht="27.75" customHeight="1" hidden="1">
      <c r="A109" s="33" t="s">
        <v>121</v>
      </c>
      <c r="B109" s="33"/>
      <c r="C109" s="33"/>
      <c r="D109" s="33"/>
      <c r="E109" s="33"/>
      <c r="F109" s="33"/>
      <c r="G109" s="33"/>
      <c r="H109" s="34" t="s">
        <v>122</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1" t="s">
        <v>54</v>
      </c>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row>
    <row r="110" spans="1:105" s="3" customFormat="1" ht="27.75" customHeight="1" hidden="1">
      <c r="A110" s="33" t="s">
        <v>123</v>
      </c>
      <c r="B110" s="33"/>
      <c r="C110" s="33"/>
      <c r="D110" s="33"/>
      <c r="E110" s="33"/>
      <c r="F110" s="33"/>
      <c r="G110" s="33"/>
      <c r="H110" s="34" t="s">
        <v>101</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1" t="s">
        <v>54</v>
      </c>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row>
    <row r="111" spans="1:105" s="3" customFormat="1" ht="15" customHeight="1" hidden="1">
      <c r="A111" s="33"/>
      <c r="B111" s="33"/>
      <c r="C111" s="33"/>
      <c r="D111" s="33"/>
      <c r="E111" s="33"/>
      <c r="F111" s="33"/>
      <c r="G111" s="33"/>
      <c r="H111" s="34" t="s">
        <v>102</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1" t="s">
        <v>54</v>
      </c>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row>
    <row r="112" spans="1:105" s="3" customFormat="1" ht="15" customHeight="1" hidden="1">
      <c r="A112" s="33"/>
      <c r="B112" s="33"/>
      <c r="C112" s="33"/>
      <c r="D112" s="33"/>
      <c r="E112" s="33"/>
      <c r="F112" s="33"/>
      <c r="G112" s="33"/>
      <c r="H112" s="34" t="s">
        <v>103</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1" t="s">
        <v>54</v>
      </c>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row>
    <row r="113" spans="1:105" s="3" customFormat="1" ht="15" customHeight="1" hidden="1">
      <c r="A113" s="33" t="s">
        <v>124</v>
      </c>
      <c r="B113" s="33"/>
      <c r="C113" s="33"/>
      <c r="D113" s="33"/>
      <c r="E113" s="33"/>
      <c r="F113" s="33"/>
      <c r="G113" s="33"/>
      <c r="H113" s="34" t="s">
        <v>105</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1" t="s">
        <v>54</v>
      </c>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row>
    <row r="114" spans="1:105" s="3" customFormat="1" ht="15" customHeight="1" hidden="1">
      <c r="A114" s="33"/>
      <c r="B114" s="33"/>
      <c r="C114" s="33"/>
      <c r="D114" s="33"/>
      <c r="E114" s="33"/>
      <c r="F114" s="33"/>
      <c r="G114" s="33"/>
      <c r="H114" s="34" t="s">
        <v>102</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1" t="s">
        <v>54</v>
      </c>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row>
    <row r="115" spans="1:105" s="3" customFormat="1" ht="15" customHeight="1" hidden="1">
      <c r="A115" s="33"/>
      <c r="B115" s="33"/>
      <c r="C115" s="33"/>
      <c r="D115" s="33"/>
      <c r="E115" s="33"/>
      <c r="F115" s="33"/>
      <c r="G115" s="33"/>
      <c r="H115" s="34" t="s">
        <v>103</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1" t="s">
        <v>54</v>
      </c>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row>
    <row r="116" spans="1:105" s="3" customFormat="1" ht="27.75" customHeight="1" hidden="1">
      <c r="A116" s="33" t="s">
        <v>125</v>
      </c>
      <c r="B116" s="33"/>
      <c r="C116" s="33"/>
      <c r="D116" s="33"/>
      <c r="E116" s="33"/>
      <c r="F116" s="33"/>
      <c r="G116" s="33"/>
      <c r="H116" s="34" t="s">
        <v>126</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1" t="s">
        <v>54</v>
      </c>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row>
    <row r="117" spans="1:105" s="3" customFormat="1" ht="27.75" customHeight="1" hidden="1">
      <c r="A117" s="33" t="s">
        <v>127</v>
      </c>
      <c r="B117" s="33"/>
      <c r="C117" s="33"/>
      <c r="D117" s="33"/>
      <c r="E117" s="33"/>
      <c r="F117" s="33"/>
      <c r="G117" s="33"/>
      <c r="H117" s="34" t="s">
        <v>101</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1" t="s">
        <v>54</v>
      </c>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row>
    <row r="118" spans="1:105" s="3" customFormat="1" ht="15" customHeight="1" hidden="1">
      <c r="A118" s="33"/>
      <c r="B118" s="33"/>
      <c r="C118" s="33"/>
      <c r="D118" s="33"/>
      <c r="E118" s="33"/>
      <c r="F118" s="33"/>
      <c r="G118" s="33"/>
      <c r="H118" s="34" t="s">
        <v>102</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1" t="s">
        <v>54</v>
      </c>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row>
    <row r="119" spans="1:105" s="3" customFormat="1" ht="15" customHeight="1" hidden="1">
      <c r="A119" s="33"/>
      <c r="B119" s="33"/>
      <c r="C119" s="33"/>
      <c r="D119" s="33"/>
      <c r="E119" s="33"/>
      <c r="F119" s="33"/>
      <c r="G119" s="33"/>
      <c r="H119" s="34" t="s">
        <v>103</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1" t="s">
        <v>54</v>
      </c>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row>
    <row r="120" spans="1:105" s="3" customFormat="1" ht="15" customHeight="1" hidden="1">
      <c r="A120" s="33" t="s">
        <v>128</v>
      </c>
      <c r="B120" s="33"/>
      <c r="C120" s="33"/>
      <c r="D120" s="33"/>
      <c r="E120" s="33"/>
      <c r="F120" s="33"/>
      <c r="G120" s="33"/>
      <c r="H120" s="34" t="s">
        <v>105</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1" t="s">
        <v>54</v>
      </c>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row>
    <row r="121" spans="1:105" s="3" customFormat="1" ht="15" customHeight="1" hidden="1">
      <c r="A121" s="33"/>
      <c r="B121" s="33"/>
      <c r="C121" s="33"/>
      <c r="D121" s="33"/>
      <c r="E121" s="33"/>
      <c r="F121" s="33"/>
      <c r="G121" s="33"/>
      <c r="H121" s="34" t="s">
        <v>102</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1" t="s">
        <v>54</v>
      </c>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row>
    <row r="122" spans="1:105" s="3" customFormat="1" ht="15" customHeight="1" hidden="1">
      <c r="A122" s="33"/>
      <c r="B122" s="33"/>
      <c r="C122" s="33"/>
      <c r="D122" s="33"/>
      <c r="E122" s="33"/>
      <c r="F122" s="33"/>
      <c r="G122" s="33"/>
      <c r="H122" s="34" t="s">
        <v>103</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1" t="s">
        <v>54</v>
      </c>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row>
    <row r="123" spans="1:105" s="3" customFormat="1" ht="93" customHeight="1" hidden="1">
      <c r="A123" s="33" t="s">
        <v>32</v>
      </c>
      <c r="B123" s="33"/>
      <c r="C123" s="33"/>
      <c r="D123" s="33"/>
      <c r="E123" s="33"/>
      <c r="F123" s="33"/>
      <c r="G123" s="33"/>
      <c r="H123" s="34" t="s">
        <v>129</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1" t="s">
        <v>54</v>
      </c>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row>
    <row r="124" spans="1:105" s="3" customFormat="1" ht="15" customHeight="1" hidden="1">
      <c r="A124" s="33"/>
      <c r="B124" s="33"/>
      <c r="C124" s="33"/>
      <c r="D124" s="33"/>
      <c r="E124" s="33"/>
      <c r="F124" s="33"/>
      <c r="G124" s="33"/>
      <c r="H124" s="34" t="s">
        <v>130</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1" t="s">
        <v>54</v>
      </c>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row>
    <row r="125" spans="1:105" s="3" customFormat="1" ht="15" customHeight="1" hidden="1">
      <c r="A125" s="33"/>
      <c r="B125" s="33"/>
      <c r="C125" s="33"/>
      <c r="D125" s="33"/>
      <c r="E125" s="33"/>
      <c r="F125" s="33"/>
      <c r="G125" s="33"/>
      <c r="H125" s="34" t="s">
        <v>102</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1" t="s">
        <v>54</v>
      </c>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row>
    <row r="126" spans="1:105" s="3" customFormat="1" ht="15" customHeight="1" hidden="1">
      <c r="A126" s="33"/>
      <c r="B126" s="33"/>
      <c r="C126" s="33"/>
      <c r="D126" s="33"/>
      <c r="E126" s="33"/>
      <c r="F126" s="33"/>
      <c r="G126" s="33"/>
      <c r="H126" s="34" t="s">
        <v>103</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1" t="s">
        <v>54</v>
      </c>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row>
    <row r="127" spans="1:105" s="3" customFormat="1" ht="15" customHeight="1" hidden="1">
      <c r="A127" s="33"/>
      <c r="B127" s="33"/>
      <c r="C127" s="33"/>
      <c r="D127" s="33"/>
      <c r="E127" s="33"/>
      <c r="F127" s="33"/>
      <c r="G127" s="33"/>
      <c r="H127" s="34" t="s">
        <v>131</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1" t="s">
        <v>54</v>
      </c>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row>
    <row r="128" spans="1:105" s="3" customFormat="1" ht="15" customHeight="1" hidden="1">
      <c r="A128" s="33"/>
      <c r="B128" s="33"/>
      <c r="C128" s="33"/>
      <c r="D128" s="33"/>
      <c r="E128" s="33"/>
      <c r="F128" s="33"/>
      <c r="G128" s="33"/>
      <c r="H128" s="34" t="s">
        <v>102</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1" t="s">
        <v>54</v>
      </c>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row>
    <row r="129" spans="1:105" s="3" customFormat="1" ht="15" customHeight="1" hidden="1">
      <c r="A129" s="33"/>
      <c r="B129" s="33"/>
      <c r="C129" s="33"/>
      <c r="D129" s="33"/>
      <c r="E129" s="33"/>
      <c r="F129" s="33"/>
      <c r="G129" s="33"/>
      <c r="H129" s="34" t="s">
        <v>103</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1" t="s">
        <v>54</v>
      </c>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row>
    <row r="130" spans="1:105" s="3" customFormat="1" ht="15" customHeight="1" hidden="1">
      <c r="A130" s="33"/>
      <c r="B130" s="33"/>
      <c r="C130" s="33"/>
      <c r="D130" s="33"/>
      <c r="E130" s="33"/>
      <c r="F130" s="33"/>
      <c r="G130" s="33"/>
      <c r="H130" s="34" t="s">
        <v>132</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1" t="s">
        <v>54</v>
      </c>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row>
    <row r="131" spans="1:105" s="3" customFormat="1" ht="15" customHeight="1" hidden="1">
      <c r="A131" s="33"/>
      <c r="B131" s="33"/>
      <c r="C131" s="33"/>
      <c r="D131" s="33"/>
      <c r="E131" s="33"/>
      <c r="F131" s="33"/>
      <c r="G131" s="33"/>
      <c r="H131" s="34" t="s">
        <v>102</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1" t="s">
        <v>54</v>
      </c>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row>
    <row r="132" spans="1:105" s="3" customFormat="1" ht="15" customHeight="1" hidden="1">
      <c r="A132" s="33"/>
      <c r="B132" s="33"/>
      <c r="C132" s="33"/>
      <c r="D132" s="33"/>
      <c r="E132" s="33"/>
      <c r="F132" s="33"/>
      <c r="G132" s="33"/>
      <c r="H132" s="34" t="s">
        <v>103</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1" t="s">
        <v>54</v>
      </c>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row>
    <row r="133" spans="1:105" s="3" customFormat="1" ht="79.5" customHeight="1" hidden="1">
      <c r="A133" s="33" t="s">
        <v>34</v>
      </c>
      <c r="B133" s="33"/>
      <c r="C133" s="33"/>
      <c r="D133" s="33"/>
      <c r="E133" s="33"/>
      <c r="F133" s="33"/>
      <c r="G133" s="33"/>
      <c r="H133" s="34" t="s">
        <v>133</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1" t="s">
        <v>54</v>
      </c>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row>
    <row r="134" spans="1:105" s="3" customFormat="1" ht="15" customHeight="1" hidden="1">
      <c r="A134" s="33"/>
      <c r="B134" s="33"/>
      <c r="C134" s="33"/>
      <c r="D134" s="33"/>
      <c r="E134" s="33"/>
      <c r="F134" s="33"/>
      <c r="G134" s="33"/>
      <c r="H134" s="34" t="s">
        <v>134</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1" t="s">
        <v>54</v>
      </c>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row>
    <row r="135" spans="1:105" s="3" customFormat="1" ht="15" customHeight="1" hidden="1">
      <c r="A135" s="33"/>
      <c r="B135" s="33"/>
      <c r="C135" s="33"/>
      <c r="D135" s="33"/>
      <c r="E135" s="33"/>
      <c r="F135" s="33"/>
      <c r="G135" s="33"/>
      <c r="H135" s="34" t="s">
        <v>135</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1" t="s">
        <v>54</v>
      </c>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row>
    <row r="136" spans="1:105" s="3" customFormat="1" ht="27.75" customHeight="1" hidden="1">
      <c r="A136" s="33" t="s">
        <v>38</v>
      </c>
      <c r="B136" s="33"/>
      <c r="C136" s="33"/>
      <c r="D136" s="33"/>
      <c r="E136" s="33"/>
      <c r="F136" s="33"/>
      <c r="G136" s="33"/>
      <c r="H136" s="34" t="s">
        <v>136</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row>
    <row r="137" spans="1:105" s="3" customFormat="1" ht="15" customHeight="1" hidden="1">
      <c r="A137" s="33"/>
      <c r="B137" s="33"/>
      <c r="C137" s="33"/>
      <c r="D137" s="33"/>
      <c r="E137" s="33"/>
      <c r="F137" s="33"/>
      <c r="G137" s="33"/>
      <c r="H137" s="34" t="s">
        <v>66</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row>
    <row r="138" spans="1:105" s="3" customFormat="1" ht="40.5" customHeight="1" hidden="1">
      <c r="A138" s="33" t="s">
        <v>40</v>
      </c>
      <c r="B138" s="33"/>
      <c r="C138" s="33"/>
      <c r="D138" s="33"/>
      <c r="E138" s="33"/>
      <c r="F138" s="33"/>
      <c r="G138" s="33"/>
      <c r="H138" s="34" t="s">
        <v>138</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1" t="s">
        <v>137</v>
      </c>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row>
    <row r="139" spans="1:105" s="3" customFormat="1" ht="93" customHeight="1" hidden="1">
      <c r="A139" s="33" t="s">
        <v>139</v>
      </c>
      <c r="B139" s="33"/>
      <c r="C139" s="33"/>
      <c r="D139" s="33"/>
      <c r="E139" s="33"/>
      <c r="F139" s="33"/>
      <c r="G139" s="33"/>
      <c r="H139" s="34" t="s">
        <v>140</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1" t="s">
        <v>137</v>
      </c>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row>
    <row r="140" spans="1:105" s="3" customFormat="1" ht="15" customHeight="1" hidden="1">
      <c r="A140" s="33"/>
      <c r="B140" s="33"/>
      <c r="C140" s="33"/>
      <c r="D140" s="33"/>
      <c r="E140" s="33"/>
      <c r="F140" s="33"/>
      <c r="G140" s="33"/>
      <c r="H140" s="34" t="s">
        <v>130</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1" t="s">
        <v>137</v>
      </c>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row>
    <row r="141" spans="1:105" s="3" customFormat="1" ht="15" customHeight="1" hidden="1">
      <c r="A141" s="33"/>
      <c r="B141" s="33"/>
      <c r="C141" s="33"/>
      <c r="D141" s="33"/>
      <c r="E141" s="33"/>
      <c r="F141" s="33"/>
      <c r="G141" s="33"/>
      <c r="H141" s="34" t="s">
        <v>131</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1" t="s">
        <v>137</v>
      </c>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row>
    <row r="142" spans="1:105" s="3" customFormat="1" ht="15" customHeight="1" hidden="1">
      <c r="A142" s="33"/>
      <c r="B142" s="33"/>
      <c r="C142" s="33"/>
      <c r="D142" s="33"/>
      <c r="E142" s="33"/>
      <c r="F142" s="33"/>
      <c r="G142" s="33"/>
      <c r="H142" s="34" t="s">
        <v>132</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1" t="s">
        <v>137</v>
      </c>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row>
    <row r="143" spans="1:105" s="3" customFormat="1" ht="78" customHeight="1" hidden="1">
      <c r="A143" s="33" t="s">
        <v>141</v>
      </c>
      <c r="B143" s="33"/>
      <c r="C143" s="33"/>
      <c r="D143" s="33"/>
      <c r="E143" s="33"/>
      <c r="F143" s="33"/>
      <c r="G143" s="33"/>
      <c r="H143" s="34" t="s">
        <v>142</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1" t="s">
        <v>137</v>
      </c>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row>
    <row r="144" spans="1:105" s="3" customFormat="1" ht="40.5" customHeight="1" hidden="1">
      <c r="A144" s="33" t="s">
        <v>43</v>
      </c>
      <c r="B144" s="33"/>
      <c r="C144" s="33"/>
      <c r="D144" s="33"/>
      <c r="E144" s="33"/>
      <c r="F144" s="33"/>
      <c r="G144" s="33"/>
      <c r="H144" s="34" t="s">
        <v>143</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row>
    <row r="145" spans="1:105" s="3" customFormat="1" ht="15" customHeight="1" hidden="1">
      <c r="A145" s="33"/>
      <c r="B145" s="33"/>
      <c r="C145" s="33"/>
      <c r="D145" s="33"/>
      <c r="E145" s="33"/>
      <c r="F145" s="33"/>
      <c r="G145" s="33"/>
      <c r="H145" s="34" t="s">
        <v>66</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row>
    <row r="146" spans="1:105" s="3" customFormat="1" ht="40.5" customHeight="1" hidden="1">
      <c r="A146" s="33" t="s">
        <v>45</v>
      </c>
      <c r="B146" s="33"/>
      <c r="C146" s="33"/>
      <c r="D146" s="33"/>
      <c r="E146" s="33"/>
      <c r="F146" s="33"/>
      <c r="G146" s="33"/>
      <c r="H146" s="34" t="s">
        <v>145</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1" t="s">
        <v>144</v>
      </c>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row>
    <row r="147" spans="1:105" s="3" customFormat="1" ht="93" customHeight="1" hidden="1">
      <c r="A147" s="33" t="s">
        <v>48</v>
      </c>
      <c r="B147" s="33"/>
      <c r="C147" s="33"/>
      <c r="D147" s="33"/>
      <c r="E147" s="33"/>
      <c r="F147" s="33"/>
      <c r="G147" s="33"/>
      <c r="H147" s="34" t="s">
        <v>146</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1" t="s">
        <v>144</v>
      </c>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row>
    <row r="148" spans="1:105" s="3" customFormat="1" ht="15" customHeight="1" hidden="1">
      <c r="A148" s="33"/>
      <c r="B148" s="33"/>
      <c r="C148" s="33"/>
      <c r="D148" s="33"/>
      <c r="E148" s="33"/>
      <c r="F148" s="33"/>
      <c r="G148" s="33"/>
      <c r="H148" s="34" t="s">
        <v>130</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1" t="s">
        <v>144</v>
      </c>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row>
    <row r="149" spans="1:105" s="3" customFormat="1" ht="15" customHeight="1" hidden="1">
      <c r="A149" s="33"/>
      <c r="B149" s="33"/>
      <c r="C149" s="33"/>
      <c r="D149" s="33"/>
      <c r="E149" s="33"/>
      <c r="F149" s="33"/>
      <c r="G149" s="33"/>
      <c r="H149" s="34" t="s">
        <v>131</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1" t="s">
        <v>144</v>
      </c>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row>
    <row r="150" spans="1:105" s="3" customFormat="1" ht="15" customHeight="1" hidden="1">
      <c r="A150" s="33"/>
      <c r="B150" s="33"/>
      <c r="C150" s="33"/>
      <c r="D150" s="33"/>
      <c r="E150" s="33"/>
      <c r="F150" s="33"/>
      <c r="G150" s="33"/>
      <c r="H150" s="34" t="s">
        <v>132</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1" t="s">
        <v>144</v>
      </c>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row>
    <row r="151" spans="1:105" s="3" customFormat="1" ht="27.75" customHeight="1" hidden="1">
      <c r="A151" s="33" t="s">
        <v>63</v>
      </c>
      <c r="B151" s="33"/>
      <c r="C151" s="33"/>
      <c r="D151" s="33"/>
      <c r="E151" s="33"/>
      <c r="F151" s="33"/>
      <c r="G151" s="33"/>
      <c r="H151" s="34" t="s">
        <v>147</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1" t="s">
        <v>144</v>
      </c>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row>
    <row r="152" spans="1:105" s="3" customFormat="1" ht="40.5" customHeight="1" hidden="1">
      <c r="A152" s="33" t="s">
        <v>83</v>
      </c>
      <c r="B152" s="33"/>
      <c r="C152" s="33"/>
      <c r="D152" s="33"/>
      <c r="E152" s="33"/>
      <c r="F152" s="33"/>
      <c r="G152" s="33"/>
      <c r="H152" s="34" t="s">
        <v>148</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1" t="s">
        <v>31</v>
      </c>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row>
    <row r="153" spans="1:105" s="3" customFormat="1" ht="54" customHeight="1" hidden="1">
      <c r="A153" s="33" t="s">
        <v>93</v>
      </c>
      <c r="B153" s="33"/>
      <c r="C153" s="33"/>
      <c r="D153" s="33"/>
      <c r="E153" s="33"/>
      <c r="F153" s="33"/>
      <c r="G153" s="33"/>
      <c r="H153" s="34" t="s">
        <v>84</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row>
    <row r="154" spans="1:105" s="3" customFormat="1" ht="27.75" customHeight="1" hidden="1">
      <c r="A154" s="33" t="s">
        <v>149</v>
      </c>
      <c r="B154" s="33"/>
      <c r="C154" s="33"/>
      <c r="D154" s="33"/>
      <c r="E154" s="33"/>
      <c r="F154" s="33"/>
      <c r="G154" s="33"/>
      <c r="H154" s="34" t="s">
        <v>87</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1" t="s">
        <v>86</v>
      </c>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row>
    <row r="155" spans="1:105" s="3" customFormat="1" ht="27.75" customHeight="1" hidden="1">
      <c r="A155" s="33" t="s">
        <v>150</v>
      </c>
      <c r="B155" s="33"/>
      <c r="C155" s="33"/>
      <c r="D155" s="33"/>
      <c r="E155" s="33"/>
      <c r="F155" s="33"/>
      <c r="G155" s="33"/>
      <c r="H155" s="34" t="s">
        <v>90</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1" t="s">
        <v>89</v>
      </c>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row>
    <row r="156" spans="1:105" s="3" customFormat="1" ht="40.5" customHeight="1" hidden="1">
      <c r="A156" s="33" t="s">
        <v>151</v>
      </c>
      <c r="B156" s="33"/>
      <c r="C156" s="33"/>
      <c r="D156" s="33"/>
      <c r="E156" s="33"/>
      <c r="F156" s="33"/>
      <c r="G156" s="33"/>
      <c r="H156" s="34" t="s">
        <v>92</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row>
    <row r="157" spans="1:105" s="3" customFormat="1" ht="27.75" customHeight="1" hidden="1">
      <c r="A157" s="33" t="s">
        <v>95</v>
      </c>
      <c r="B157" s="33"/>
      <c r="C157" s="33"/>
      <c r="D157" s="33"/>
      <c r="E157" s="33"/>
      <c r="F157" s="33"/>
      <c r="G157" s="33"/>
      <c r="H157" s="34" t="s">
        <v>152</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1" t="s">
        <v>31</v>
      </c>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row>
    <row r="158" spans="1:105" s="3" customFormat="1" ht="27.75" customHeight="1" hidden="1">
      <c r="A158" s="33" t="s">
        <v>153</v>
      </c>
      <c r="B158" s="33"/>
      <c r="C158" s="33"/>
      <c r="D158" s="33"/>
      <c r="E158" s="33"/>
      <c r="F158" s="33"/>
      <c r="G158" s="33"/>
      <c r="H158" s="34" t="s">
        <v>154</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1" t="s">
        <v>31</v>
      </c>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row>
    <row r="159" spans="1:105" s="3" customFormat="1" ht="27.75" customHeight="1" hidden="1">
      <c r="A159" s="33" t="s">
        <v>155</v>
      </c>
      <c r="B159" s="33"/>
      <c r="C159" s="33"/>
      <c r="D159" s="33"/>
      <c r="E159" s="33"/>
      <c r="F159" s="33"/>
      <c r="G159" s="33"/>
      <c r="H159" s="34" t="s">
        <v>156</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1" t="s">
        <v>31</v>
      </c>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row>
    <row r="160" spans="1:105" s="3" customFormat="1" ht="15" customHeight="1" hidden="1">
      <c r="A160" s="33" t="s">
        <v>157</v>
      </c>
      <c r="B160" s="33"/>
      <c r="C160" s="33"/>
      <c r="D160" s="33"/>
      <c r="E160" s="33"/>
      <c r="F160" s="33"/>
      <c r="G160" s="33"/>
      <c r="H160" s="34" t="s">
        <v>37</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1" t="s">
        <v>31</v>
      </c>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row>
    <row r="161" spans="1:105" s="3" customFormat="1" ht="54" customHeight="1" hidden="1">
      <c r="A161" s="33" t="s">
        <v>158</v>
      </c>
      <c r="B161" s="33"/>
      <c r="C161" s="33"/>
      <c r="D161" s="33"/>
      <c r="E161" s="33"/>
      <c r="F161" s="33"/>
      <c r="G161" s="33"/>
      <c r="H161" s="34" t="s">
        <v>160</v>
      </c>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1" t="s">
        <v>159</v>
      </c>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row>
    <row r="162" spans="1:105" s="3" customFormat="1" ht="79.5" customHeight="1" hidden="1">
      <c r="A162" s="33" t="s">
        <v>161</v>
      </c>
      <c r="B162" s="33"/>
      <c r="C162" s="33"/>
      <c r="D162" s="33"/>
      <c r="E162" s="33"/>
      <c r="F162" s="33"/>
      <c r="G162" s="33"/>
      <c r="H162" s="34" t="s">
        <v>162</v>
      </c>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row>
    <row r="163" spans="1:105" s="3" customFormat="1" ht="15">
      <c r="A163" s="32" t="s">
        <v>163</v>
      </c>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row>
    <row r="164" spans="1:105" s="3" customFormat="1" ht="15" customHeight="1">
      <c r="A164" s="33" t="s">
        <v>27</v>
      </c>
      <c r="B164" s="33"/>
      <c r="C164" s="33"/>
      <c r="D164" s="33"/>
      <c r="E164" s="33"/>
      <c r="F164" s="33"/>
      <c r="G164" s="33"/>
      <c r="H164" s="34" t="s">
        <v>164</v>
      </c>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1" t="s">
        <v>46</v>
      </c>
      <c r="AK164" s="31"/>
      <c r="AL164" s="31"/>
      <c r="AM164" s="31"/>
      <c r="AN164" s="31"/>
      <c r="AO164" s="31"/>
      <c r="AP164" s="31"/>
      <c r="AQ164" s="31"/>
      <c r="AR164" s="31"/>
      <c r="AS164" s="31"/>
      <c r="AT164" s="31"/>
      <c r="AU164" s="31"/>
      <c r="AV164" s="31"/>
      <c r="AW164" s="31"/>
      <c r="AX164" s="31"/>
      <c r="AY164" s="31"/>
      <c r="AZ164" s="35">
        <v>139.46</v>
      </c>
      <c r="BA164" s="35"/>
      <c r="BB164" s="35"/>
      <c r="BC164" s="35"/>
      <c r="BD164" s="35"/>
      <c r="BE164" s="35"/>
      <c r="BF164" s="35"/>
      <c r="BG164" s="35"/>
      <c r="BH164" s="35"/>
      <c r="BI164" s="35"/>
      <c r="BJ164" s="35"/>
      <c r="BK164" s="35"/>
      <c r="BL164" s="35"/>
      <c r="BM164" s="35"/>
      <c r="BN164" s="35"/>
      <c r="BO164" s="35"/>
      <c r="BP164" s="35"/>
      <c r="BQ164" s="35"/>
      <c r="BR164" s="35"/>
      <c r="BS164" s="35"/>
      <c r="BT164" s="35">
        <f>'[7]Свод топлива и НР'!$D$8</f>
        <v>139.46</v>
      </c>
      <c r="BU164" s="35"/>
      <c r="BV164" s="35"/>
      <c r="BW164" s="35"/>
      <c r="BX164" s="35"/>
      <c r="BY164" s="35"/>
      <c r="BZ164" s="35"/>
      <c r="CA164" s="35"/>
      <c r="CB164" s="35"/>
      <c r="CC164" s="35"/>
      <c r="CD164" s="35"/>
      <c r="CE164" s="35"/>
      <c r="CF164" s="35"/>
      <c r="CG164" s="35"/>
      <c r="CH164" s="35"/>
      <c r="CI164" s="35"/>
      <c r="CJ164" s="35"/>
      <c r="CK164" s="35">
        <f>'[7]Свод топлива и НР'!$E$8</f>
        <v>139.46</v>
      </c>
      <c r="CL164" s="35"/>
      <c r="CM164" s="35"/>
      <c r="CN164" s="35"/>
      <c r="CO164" s="35"/>
      <c r="CP164" s="35"/>
      <c r="CQ164" s="35"/>
      <c r="CR164" s="35"/>
      <c r="CS164" s="35"/>
      <c r="CT164" s="35"/>
      <c r="CU164" s="35"/>
      <c r="CV164" s="35"/>
      <c r="CW164" s="35"/>
      <c r="CX164" s="35"/>
      <c r="CY164" s="35"/>
      <c r="CZ164" s="35"/>
      <c r="DA164" s="35"/>
    </row>
    <row r="165" spans="1:105" s="3" customFormat="1" ht="93" customHeight="1">
      <c r="A165" s="33" t="s">
        <v>38</v>
      </c>
      <c r="B165" s="33"/>
      <c r="C165" s="33"/>
      <c r="D165" s="33"/>
      <c r="E165" s="33"/>
      <c r="F165" s="33"/>
      <c r="G165" s="33"/>
      <c r="H165" s="34" t="s">
        <v>165</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1" t="s">
        <v>46</v>
      </c>
      <c r="AK165" s="31"/>
      <c r="AL165" s="31"/>
      <c r="AM165" s="31"/>
      <c r="AN165" s="31"/>
      <c r="AO165" s="31"/>
      <c r="AP165" s="31"/>
      <c r="AQ165" s="31"/>
      <c r="AR165" s="31"/>
      <c r="AS165" s="31"/>
      <c r="AT165" s="31"/>
      <c r="AU165" s="31"/>
      <c r="AV165" s="31"/>
      <c r="AW165" s="31"/>
      <c r="AX165" s="31"/>
      <c r="AY165" s="31"/>
      <c r="AZ165" s="35">
        <f>137.66-8.56</f>
        <v>129.1</v>
      </c>
      <c r="BA165" s="35"/>
      <c r="BB165" s="35"/>
      <c r="BC165" s="35"/>
      <c r="BD165" s="35"/>
      <c r="BE165" s="35"/>
      <c r="BF165" s="35"/>
      <c r="BG165" s="35"/>
      <c r="BH165" s="35"/>
      <c r="BI165" s="35"/>
      <c r="BJ165" s="35"/>
      <c r="BK165" s="35"/>
      <c r="BL165" s="35"/>
      <c r="BM165" s="35"/>
      <c r="BN165" s="35"/>
      <c r="BO165" s="35"/>
      <c r="BP165" s="35"/>
      <c r="BQ165" s="35"/>
      <c r="BR165" s="35"/>
      <c r="BS165" s="35"/>
      <c r="BT165" s="35">
        <f>137.59-10.4</f>
        <v>127.19</v>
      </c>
      <c r="BU165" s="35"/>
      <c r="BV165" s="35"/>
      <c r="BW165" s="35"/>
      <c r="BX165" s="35"/>
      <c r="BY165" s="35"/>
      <c r="BZ165" s="35"/>
      <c r="CA165" s="35"/>
      <c r="CB165" s="35"/>
      <c r="CC165" s="35"/>
      <c r="CD165" s="35"/>
      <c r="CE165" s="35"/>
      <c r="CF165" s="35"/>
      <c r="CG165" s="35"/>
      <c r="CH165" s="35"/>
      <c r="CI165" s="35"/>
      <c r="CJ165" s="35"/>
      <c r="CK165" s="35">
        <f>137-61-9.34</f>
        <v>66.66</v>
      </c>
      <c r="CL165" s="35"/>
      <c r="CM165" s="35"/>
      <c r="CN165" s="35"/>
      <c r="CO165" s="35"/>
      <c r="CP165" s="35"/>
      <c r="CQ165" s="35"/>
      <c r="CR165" s="35"/>
      <c r="CS165" s="35"/>
      <c r="CT165" s="35"/>
      <c r="CU165" s="35"/>
      <c r="CV165" s="35"/>
      <c r="CW165" s="35"/>
      <c r="CX165" s="35"/>
      <c r="CY165" s="35"/>
      <c r="CZ165" s="35"/>
      <c r="DA165" s="35"/>
    </row>
    <row r="166" spans="1:105" s="3" customFormat="1" ht="27.75" customHeight="1">
      <c r="A166" s="33" t="s">
        <v>43</v>
      </c>
      <c r="B166" s="33"/>
      <c r="C166" s="33"/>
      <c r="D166" s="33"/>
      <c r="E166" s="33"/>
      <c r="F166" s="33"/>
      <c r="G166" s="33"/>
      <c r="H166" s="34" t="s">
        <v>167</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1" t="s">
        <v>166</v>
      </c>
      <c r="AK166" s="31"/>
      <c r="AL166" s="31"/>
      <c r="AM166" s="31"/>
      <c r="AN166" s="31"/>
      <c r="AO166" s="31"/>
      <c r="AP166" s="31"/>
      <c r="AQ166" s="31"/>
      <c r="AR166" s="31"/>
      <c r="AS166" s="31"/>
      <c r="AT166" s="31"/>
      <c r="AU166" s="31"/>
      <c r="AV166" s="31"/>
      <c r="AW166" s="31"/>
      <c r="AX166" s="31"/>
      <c r="AY166" s="31"/>
      <c r="AZ166" s="36">
        <f>'[1]пр-во 12мес'!$E$6</f>
        <v>760.700102</v>
      </c>
      <c r="BA166" s="36"/>
      <c r="BB166" s="36"/>
      <c r="BC166" s="36"/>
      <c r="BD166" s="36"/>
      <c r="BE166" s="36"/>
      <c r="BF166" s="36"/>
      <c r="BG166" s="36"/>
      <c r="BH166" s="36"/>
      <c r="BI166" s="36"/>
      <c r="BJ166" s="36"/>
      <c r="BK166" s="36"/>
      <c r="BL166" s="36"/>
      <c r="BM166" s="36"/>
      <c r="BN166" s="36"/>
      <c r="BO166" s="36"/>
      <c r="BP166" s="36"/>
      <c r="BQ166" s="36"/>
      <c r="BR166" s="36"/>
      <c r="BS166" s="36"/>
      <c r="BT166" s="35">
        <f>'[7]Свод топлива и НР'!$D$9</f>
        <v>590</v>
      </c>
      <c r="BU166" s="35"/>
      <c r="BV166" s="35"/>
      <c r="BW166" s="35"/>
      <c r="BX166" s="35"/>
      <c r="BY166" s="35"/>
      <c r="BZ166" s="35"/>
      <c r="CA166" s="35"/>
      <c r="CB166" s="35"/>
      <c r="CC166" s="35"/>
      <c r="CD166" s="35"/>
      <c r="CE166" s="35"/>
      <c r="CF166" s="35"/>
      <c r="CG166" s="35"/>
      <c r="CH166" s="35"/>
      <c r="CI166" s="35"/>
      <c r="CJ166" s="35"/>
      <c r="CK166" s="35">
        <f>'[7]Свод топлива и НР'!$F$9</f>
        <v>600</v>
      </c>
      <c r="CL166" s="35"/>
      <c r="CM166" s="35"/>
      <c r="CN166" s="35"/>
      <c r="CO166" s="35"/>
      <c r="CP166" s="35"/>
      <c r="CQ166" s="35"/>
      <c r="CR166" s="35"/>
      <c r="CS166" s="35"/>
      <c r="CT166" s="35"/>
      <c r="CU166" s="35"/>
      <c r="CV166" s="35"/>
      <c r="CW166" s="35"/>
      <c r="CX166" s="35"/>
      <c r="CY166" s="35"/>
      <c r="CZ166" s="35"/>
      <c r="DA166" s="35"/>
    </row>
    <row r="167" spans="1:105" s="3" customFormat="1" ht="27.75" customHeight="1">
      <c r="A167" s="33" t="s">
        <v>63</v>
      </c>
      <c r="B167" s="33"/>
      <c r="C167" s="33"/>
      <c r="D167" s="33"/>
      <c r="E167" s="33"/>
      <c r="F167" s="33"/>
      <c r="G167" s="33"/>
      <c r="H167" s="34" t="s">
        <v>168</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1" t="s">
        <v>166</v>
      </c>
      <c r="AK167" s="31"/>
      <c r="AL167" s="31"/>
      <c r="AM167" s="31"/>
      <c r="AN167" s="31"/>
      <c r="AO167" s="31"/>
      <c r="AP167" s="31"/>
      <c r="AQ167" s="31"/>
      <c r="AR167" s="31"/>
      <c r="AS167" s="31"/>
      <c r="AT167" s="31"/>
      <c r="AU167" s="31"/>
      <c r="AV167" s="31"/>
      <c r="AW167" s="31"/>
      <c r="AX167" s="31"/>
      <c r="AY167" s="31"/>
      <c r="AZ167" s="36">
        <f>'[1]пр-во 12мес'!$E$20</f>
        <v>685.7504214434681</v>
      </c>
      <c r="BA167" s="36"/>
      <c r="BB167" s="36"/>
      <c r="BC167" s="36"/>
      <c r="BD167" s="36"/>
      <c r="BE167" s="36"/>
      <c r="BF167" s="36"/>
      <c r="BG167" s="36"/>
      <c r="BH167" s="36"/>
      <c r="BI167" s="36"/>
      <c r="BJ167" s="36"/>
      <c r="BK167" s="36"/>
      <c r="BL167" s="36"/>
      <c r="BM167" s="36"/>
      <c r="BN167" s="36"/>
      <c r="BO167" s="36"/>
      <c r="BP167" s="36"/>
      <c r="BQ167" s="36"/>
      <c r="BR167" s="36"/>
      <c r="BS167" s="36"/>
      <c r="BT167" s="35">
        <f>'[7]Свод топлива и НР'!$D$11</f>
        <v>522.1500000000001</v>
      </c>
      <c r="BU167" s="35"/>
      <c r="BV167" s="35"/>
      <c r="BW167" s="35"/>
      <c r="BX167" s="35"/>
      <c r="BY167" s="35"/>
      <c r="BZ167" s="35"/>
      <c r="CA167" s="35"/>
      <c r="CB167" s="35"/>
      <c r="CC167" s="35"/>
      <c r="CD167" s="35"/>
      <c r="CE167" s="35"/>
      <c r="CF167" s="35"/>
      <c r="CG167" s="35"/>
      <c r="CH167" s="35"/>
      <c r="CI167" s="35"/>
      <c r="CJ167" s="35"/>
      <c r="CK167" s="35">
        <f>'[7]Свод топлива и НР'!$F$11</f>
        <v>531.1569999999999</v>
      </c>
      <c r="CL167" s="35"/>
      <c r="CM167" s="35"/>
      <c r="CN167" s="35"/>
      <c r="CO167" s="35"/>
      <c r="CP167" s="35"/>
      <c r="CQ167" s="35"/>
      <c r="CR167" s="35"/>
      <c r="CS167" s="35"/>
      <c r="CT167" s="35"/>
      <c r="CU167" s="35"/>
      <c r="CV167" s="35"/>
      <c r="CW167" s="35"/>
      <c r="CX167" s="35"/>
      <c r="CY167" s="35"/>
      <c r="CZ167" s="35"/>
      <c r="DA167" s="35"/>
    </row>
    <row r="168" spans="1:105" s="3" customFormat="1" ht="27.75" customHeight="1">
      <c r="A168" s="33" t="s">
        <v>83</v>
      </c>
      <c r="B168" s="33"/>
      <c r="C168" s="33"/>
      <c r="D168" s="33"/>
      <c r="E168" s="33"/>
      <c r="F168" s="33"/>
      <c r="G168" s="33"/>
      <c r="H168" s="34" t="s">
        <v>170</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1" t="s">
        <v>169</v>
      </c>
      <c r="AK168" s="31"/>
      <c r="AL168" s="31"/>
      <c r="AM168" s="31"/>
      <c r="AN168" s="31"/>
      <c r="AO168" s="31"/>
      <c r="AP168" s="31"/>
      <c r="AQ168" s="31"/>
      <c r="AR168" s="31"/>
      <c r="AS168" s="31"/>
      <c r="AT168" s="31"/>
      <c r="AU168" s="31"/>
      <c r="AV168" s="31"/>
      <c r="AW168" s="31"/>
      <c r="AX168" s="31"/>
      <c r="AY168" s="31"/>
      <c r="AZ168" s="36">
        <f>'[1]пр-во 12мес'!$E$36</f>
        <v>845.552717</v>
      </c>
      <c r="BA168" s="36"/>
      <c r="BB168" s="36"/>
      <c r="BC168" s="36"/>
      <c r="BD168" s="36"/>
      <c r="BE168" s="36"/>
      <c r="BF168" s="36"/>
      <c r="BG168" s="36"/>
      <c r="BH168" s="36"/>
      <c r="BI168" s="36"/>
      <c r="BJ168" s="36"/>
      <c r="BK168" s="36"/>
      <c r="BL168" s="36"/>
      <c r="BM168" s="36"/>
      <c r="BN168" s="36"/>
      <c r="BO168" s="36"/>
      <c r="BP168" s="36"/>
      <c r="BQ168" s="36"/>
      <c r="BR168" s="36"/>
      <c r="BS168" s="36"/>
      <c r="BT168" s="35">
        <f>'[7]Свод топлива и НР'!$D$12</f>
        <v>835.7</v>
      </c>
      <c r="BU168" s="35"/>
      <c r="BV168" s="35"/>
      <c r="BW168" s="35"/>
      <c r="BX168" s="35"/>
      <c r="BY168" s="35"/>
      <c r="BZ168" s="35"/>
      <c r="CA168" s="35"/>
      <c r="CB168" s="35"/>
      <c r="CC168" s="35"/>
      <c r="CD168" s="35"/>
      <c r="CE168" s="35"/>
      <c r="CF168" s="35"/>
      <c r="CG168" s="35"/>
      <c r="CH168" s="35"/>
      <c r="CI168" s="35"/>
      <c r="CJ168" s="35"/>
      <c r="CK168" s="35">
        <f>'[7]Свод топлива и НР'!$F$12</f>
        <v>858.5</v>
      </c>
      <c r="CL168" s="35"/>
      <c r="CM168" s="35"/>
      <c r="CN168" s="35"/>
      <c r="CO168" s="35"/>
      <c r="CP168" s="35"/>
      <c r="CQ168" s="35"/>
      <c r="CR168" s="35"/>
      <c r="CS168" s="35"/>
      <c r="CT168" s="35"/>
      <c r="CU168" s="35"/>
      <c r="CV168" s="35"/>
      <c r="CW168" s="35"/>
      <c r="CX168" s="35"/>
      <c r="CY168" s="35"/>
      <c r="CZ168" s="35"/>
      <c r="DA168" s="35"/>
    </row>
    <row r="169" spans="1:105" s="3" customFormat="1" ht="27.75" customHeight="1">
      <c r="A169" s="33" t="s">
        <v>93</v>
      </c>
      <c r="B169" s="33"/>
      <c r="C169" s="33"/>
      <c r="D169" s="33"/>
      <c r="E169" s="33"/>
      <c r="F169" s="33"/>
      <c r="G169" s="33"/>
      <c r="H169" s="34" t="s">
        <v>171</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1" t="s">
        <v>169</v>
      </c>
      <c r="AK169" s="31"/>
      <c r="AL169" s="31"/>
      <c r="AM169" s="31"/>
      <c r="AN169" s="31"/>
      <c r="AO169" s="31"/>
      <c r="AP169" s="31"/>
      <c r="AQ169" s="31"/>
      <c r="AR169" s="31"/>
      <c r="AS169" s="31"/>
      <c r="AT169" s="31"/>
      <c r="AU169" s="31"/>
      <c r="AV169" s="31"/>
      <c r="AW169" s="31"/>
      <c r="AX169" s="31"/>
      <c r="AY169" s="31"/>
      <c r="AZ169" s="36">
        <f>AZ168</f>
        <v>845.552717</v>
      </c>
      <c r="BA169" s="36"/>
      <c r="BB169" s="36"/>
      <c r="BC169" s="36"/>
      <c r="BD169" s="36"/>
      <c r="BE169" s="36"/>
      <c r="BF169" s="36"/>
      <c r="BG169" s="36"/>
      <c r="BH169" s="36"/>
      <c r="BI169" s="36"/>
      <c r="BJ169" s="36"/>
      <c r="BK169" s="36"/>
      <c r="BL169" s="36"/>
      <c r="BM169" s="36"/>
      <c r="BN169" s="36"/>
      <c r="BO169" s="36"/>
      <c r="BP169" s="36"/>
      <c r="BQ169" s="36"/>
      <c r="BR169" s="36"/>
      <c r="BS169" s="36"/>
      <c r="BT169" s="35">
        <f>'[7]Свод топлива и НР'!$D$13</f>
        <v>835.7</v>
      </c>
      <c r="BU169" s="35"/>
      <c r="BV169" s="35"/>
      <c r="BW169" s="35"/>
      <c r="BX169" s="35"/>
      <c r="BY169" s="35"/>
      <c r="BZ169" s="35"/>
      <c r="CA169" s="35"/>
      <c r="CB169" s="35"/>
      <c r="CC169" s="35"/>
      <c r="CD169" s="35"/>
      <c r="CE169" s="35"/>
      <c r="CF169" s="35"/>
      <c r="CG169" s="35"/>
      <c r="CH169" s="35"/>
      <c r="CI169" s="35"/>
      <c r="CJ169" s="35"/>
      <c r="CK169" s="35">
        <f>'[7]Свод топлива и НР'!$F$13</f>
        <v>858.5</v>
      </c>
      <c r="CL169" s="35"/>
      <c r="CM169" s="35"/>
      <c r="CN169" s="35"/>
      <c r="CO169" s="35"/>
      <c r="CP169" s="35"/>
      <c r="CQ169" s="35"/>
      <c r="CR169" s="35"/>
      <c r="CS169" s="35"/>
      <c r="CT169" s="35"/>
      <c r="CU169" s="35"/>
      <c r="CV169" s="35"/>
      <c r="CW169" s="35"/>
      <c r="CX169" s="35"/>
      <c r="CY169" s="35"/>
      <c r="CZ169" s="35"/>
      <c r="DA169" s="35"/>
    </row>
    <row r="170" spans="1:105" s="3" customFormat="1" ht="27.75" customHeight="1">
      <c r="A170" s="33" t="s">
        <v>95</v>
      </c>
      <c r="B170" s="33"/>
      <c r="C170" s="33"/>
      <c r="D170" s="33"/>
      <c r="E170" s="33"/>
      <c r="F170" s="33"/>
      <c r="G170" s="33"/>
      <c r="H170" s="34" t="s">
        <v>173</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1" t="s">
        <v>172</v>
      </c>
      <c r="AK170" s="31"/>
      <c r="AL170" s="31"/>
      <c r="AM170" s="31"/>
      <c r="AN170" s="31"/>
      <c r="AO170" s="31"/>
      <c r="AP170" s="31"/>
      <c r="AQ170" s="31"/>
      <c r="AR170" s="31"/>
      <c r="AS170" s="31"/>
      <c r="AT170" s="31"/>
      <c r="AU170" s="31"/>
      <c r="AV170" s="31"/>
      <c r="AW170" s="31"/>
      <c r="AX170" s="31"/>
      <c r="AY170" s="31"/>
      <c r="AZ170" s="36">
        <f>AZ172+AZ173+AZ174</f>
        <v>2579.41518127</v>
      </c>
      <c r="BA170" s="36"/>
      <c r="BB170" s="36"/>
      <c r="BC170" s="36"/>
      <c r="BD170" s="36"/>
      <c r="BE170" s="36"/>
      <c r="BF170" s="36"/>
      <c r="BG170" s="36"/>
      <c r="BH170" s="36"/>
      <c r="BI170" s="36"/>
      <c r="BJ170" s="36"/>
      <c r="BK170" s="36"/>
      <c r="BL170" s="36"/>
      <c r="BM170" s="36"/>
      <c r="BN170" s="36"/>
      <c r="BO170" s="36"/>
      <c r="BP170" s="36"/>
      <c r="BQ170" s="36"/>
      <c r="BR170" s="36"/>
      <c r="BS170" s="36"/>
      <c r="BT170" s="35">
        <f>BT172+BT173+BT174</f>
        <v>2435.9294927242036</v>
      </c>
      <c r="BU170" s="35"/>
      <c r="BV170" s="35"/>
      <c r="BW170" s="35"/>
      <c r="BX170" s="35"/>
      <c r="BY170" s="35"/>
      <c r="BZ170" s="35"/>
      <c r="CA170" s="35"/>
      <c r="CB170" s="35"/>
      <c r="CC170" s="35"/>
      <c r="CD170" s="35"/>
      <c r="CE170" s="35"/>
      <c r="CF170" s="35"/>
      <c r="CG170" s="35"/>
      <c r="CH170" s="35"/>
      <c r="CI170" s="35"/>
      <c r="CJ170" s="35"/>
      <c r="CK170" s="35">
        <f>CK172+CK173+CK174</f>
        <v>3019.449562550053</v>
      </c>
      <c r="CL170" s="35"/>
      <c r="CM170" s="35"/>
      <c r="CN170" s="35"/>
      <c r="CO170" s="35"/>
      <c r="CP170" s="35"/>
      <c r="CQ170" s="35"/>
      <c r="CR170" s="35"/>
      <c r="CS170" s="35"/>
      <c r="CT170" s="35"/>
      <c r="CU170" s="35"/>
      <c r="CV170" s="35"/>
      <c r="CW170" s="35"/>
      <c r="CX170" s="35"/>
      <c r="CY170" s="35"/>
      <c r="CZ170" s="35"/>
      <c r="DA170" s="35"/>
    </row>
    <row r="171" spans="1:105" s="3" customFormat="1" ht="15" customHeight="1">
      <c r="A171" s="33"/>
      <c r="B171" s="33"/>
      <c r="C171" s="33"/>
      <c r="D171" s="33"/>
      <c r="E171" s="33"/>
      <c r="F171" s="33"/>
      <c r="G171" s="33"/>
      <c r="H171" s="34" t="s">
        <v>66</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1"/>
      <c r="AK171" s="31"/>
      <c r="AL171" s="31"/>
      <c r="AM171" s="31"/>
      <c r="AN171" s="31"/>
      <c r="AO171" s="31"/>
      <c r="AP171" s="31"/>
      <c r="AQ171" s="31"/>
      <c r="AR171" s="31"/>
      <c r="AS171" s="31"/>
      <c r="AT171" s="31"/>
      <c r="AU171" s="31"/>
      <c r="AV171" s="31"/>
      <c r="AW171" s="31"/>
      <c r="AX171" s="31"/>
      <c r="AY171" s="31"/>
      <c r="AZ171" s="36"/>
      <c r="BA171" s="36"/>
      <c r="BB171" s="36"/>
      <c r="BC171" s="36"/>
      <c r="BD171" s="36"/>
      <c r="BE171" s="36"/>
      <c r="BF171" s="36"/>
      <c r="BG171" s="36"/>
      <c r="BH171" s="36"/>
      <c r="BI171" s="36"/>
      <c r="BJ171" s="36"/>
      <c r="BK171" s="36"/>
      <c r="BL171" s="36"/>
      <c r="BM171" s="36"/>
      <c r="BN171" s="36"/>
      <c r="BO171" s="36"/>
      <c r="BP171" s="36"/>
      <c r="BQ171" s="36"/>
      <c r="BR171" s="36"/>
      <c r="BS171" s="36"/>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row>
    <row r="172" spans="1:105" s="3" customFormat="1" ht="27.75" customHeight="1">
      <c r="A172" s="33" t="s">
        <v>174</v>
      </c>
      <c r="B172" s="33"/>
      <c r="C172" s="33"/>
      <c r="D172" s="33"/>
      <c r="E172" s="33"/>
      <c r="F172" s="33"/>
      <c r="G172" s="33"/>
      <c r="H172" s="34" t="s">
        <v>177</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1" t="s">
        <v>172</v>
      </c>
      <c r="AK172" s="31"/>
      <c r="AL172" s="31"/>
      <c r="AM172" s="31"/>
      <c r="AN172" s="31"/>
      <c r="AO172" s="31"/>
      <c r="AP172" s="31"/>
      <c r="AQ172" s="31"/>
      <c r="AR172" s="31"/>
      <c r="AS172" s="31"/>
      <c r="AT172" s="31"/>
      <c r="AU172" s="31"/>
      <c r="AV172" s="31"/>
      <c r="AW172" s="31"/>
      <c r="AX172" s="31"/>
      <c r="AY172" s="31"/>
      <c r="AZ172" s="36">
        <f>'[2]Шаблон'!$AS$12/1000</f>
        <v>772.2254695400001</v>
      </c>
      <c r="BA172" s="36"/>
      <c r="BB172" s="36"/>
      <c r="BC172" s="36"/>
      <c r="BD172" s="36"/>
      <c r="BE172" s="36"/>
      <c r="BF172" s="36"/>
      <c r="BG172" s="36"/>
      <c r="BH172" s="36"/>
      <c r="BI172" s="36"/>
      <c r="BJ172" s="36"/>
      <c r="BK172" s="36"/>
      <c r="BL172" s="36"/>
      <c r="BM172" s="36"/>
      <c r="BN172" s="36"/>
      <c r="BO172" s="36"/>
      <c r="BP172" s="36"/>
      <c r="BQ172" s="36"/>
      <c r="BR172" s="36"/>
      <c r="BS172" s="36"/>
      <c r="BT172" s="35">
        <f>'стр.10_12'!CA24*'стр.1_9'!BT167/1000</f>
        <v>651.3873465000001</v>
      </c>
      <c r="BU172" s="35"/>
      <c r="BV172" s="35"/>
      <c r="BW172" s="35"/>
      <c r="BX172" s="35"/>
      <c r="BY172" s="35"/>
      <c r="BZ172" s="35"/>
      <c r="CA172" s="35"/>
      <c r="CB172" s="35"/>
      <c r="CC172" s="35"/>
      <c r="CD172" s="35"/>
      <c r="CE172" s="35"/>
      <c r="CF172" s="35"/>
      <c r="CG172" s="35"/>
      <c r="CH172" s="35"/>
      <c r="CI172" s="35"/>
      <c r="CJ172" s="35"/>
      <c r="CK172" s="35">
        <f>('[7]Свод топлива и НР'!$F$92+'[7]Свод топлива и НР'!$F$94)/1000</f>
        <v>715.0231443340952</v>
      </c>
      <c r="CL172" s="35"/>
      <c r="CM172" s="35"/>
      <c r="CN172" s="35"/>
      <c r="CO172" s="35"/>
      <c r="CP172" s="35"/>
      <c r="CQ172" s="35"/>
      <c r="CR172" s="35"/>
      <c r="CS172" s="35"/>
      <c r="CT172" s="35"/>
      <c r="CU172" s="35"/>
      <c r="CV172" s="35"/>
      <c r="CW172" s="35"/>
      <c r="CX172" s="35"/>
      <c r="CY172" s="35"/>
      <c r="CZ172" s="35"/>
      <c r="DA172" s="35"/>
    </row>
    <row r="173" spans="1:105" s="3" customFormat="1" ht="27.75" customHeight="1">
      <c r="A173" s="33" t="s">
        <v>175</v>
      </c>
      <c r="B173" s="33"/>
      <c r="C173" s="33"/>
      <c r="D173" s="33"/>
      <c r="E173" s="33"/>
      <c r="F173" s="33"/>
      <c r="G173" s="33"/>
      <c r="H173" s="34" t="s">
        <v>178</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1" t="s">
        <v>172</v>
      </c>
      <c r="AK173" s="31"/>
      <c r="AL173" s="31"/>
      <c r="AM173" s="31"/>
      <c r="AN173" s="31"/>
      <c r="AO173" s="31"/>
      <c r="AP173" s="31"/>
      <c r="AQ173" s="31"/>
      <c r="AR173" s="31"/>
      <c r="AS173" s="31"/>
      <c r="AT173" s="31"/>
      <c r="AU173" s="31"/>
      <c r="AV173" s="31"/>
      <c r="AW173" s="31"/>
      <c r="AX173" s="31"/>
      <c r="AY173" s="31"/>
      <c r="AZ173" s="36">
        <f>'[2]Шаблон'!$AS$13/1000</f>
        <v>939.2581736599999</v>
      </c>
      <c r="BA173" s="36"/>
      <c r="BB173" s="36"/>
      <c r="BC173" s="36"/>
      <c r="BD173" s="36"/>
      <c r="BE173" s="36"/>
      <c r="BF173" s="36"/>
      <c r="BG173" s="36"/>
      <c r="BH173" s="36"/>
      <c r="BI173" s="36"/>
      <c r="BJ173" s="36"/>
      <c r="BK173" s="36"/>
      <c r="BL173" s="36"/>
      <c r="BM173" s="36"/>
      <c r="BN173" s="36"/>
      <c r="BO173" s="36"/>
      <c r="BP173" s="36"/>
      <c r="BQ173" s="36"/>
      <c r="BR173" s="36"/>
      <c r="BS173" s="36"/>
      <c r="BT173" s="35">
        <f>'стр.10_12'!CJ26*'[8]Год'!$I$12*12/1000000</f>
        <v>1784.5421462242034</v>
      </c>
      <c r="BU173" s="35"/>
      <c r="BV173" s="35"/>
      <c r="BW173" s="35"/>
      <c r="BX173" s="35"/>
      <c r="BY173" s="35"/>
      <c r="BZ173" s="35"/>
      <c r="CA173" s="35"/>
      <c r="CB173" s="35"/>
      <c r="CC173" s="35"/>
      <c r="CD173" s="35"/>
      <c r="CE173" s="35"/>
      <c r="CF173" s="35"/>
      <c r="CG173" s="35"/>
      <c r="CH173" s="35"/>
      <c r="CI173" s="35"/>
      <c r="CJ173" s="35"/>
      <c r="CK173" s="35">
        <f>'стр.10_12'!CS26*'[8]Год'!$J$12*12/1000000</f>
        <v>2304.4264182159577</v>
      </c>
      <c r="CL173" s="35"/>
      <c r="CM173" s="35"/>
      <c r="CN173" s="35"/>
      <c r="CO173" s="35"/>
      <c r="CP173" s="35"/>
      <c r="CQ173" s="35"/>
      <c r="CR173" s="35"/>
      <c r="CS173" s="35"/>
      <c r="CT173" s="35"/>
      <c r="CU173" s="35"/>
      <c r="CV173" s="35"/>
      <c r="CW173" s="35"/>
      <c r="CX173" s="35"/>
      <c r="CY173" s="35"/>
      <c r="CZ173" s="35"/>
      <c r="DA173" s="35"/>
    </row>
    <row r="174" spans="1:105" s="3" customFormat="1" ht="40.5" customHeight="1">
      <c r="A174" s="33" t="s">
        <v>176</v>
      </c>
      <c r="B174" s="33"/>
      <c r="C174" s="33"/>
      <c r="D174" s="33"/>
      <c r="E174" s="33"/>
      <c r="F174" s="33"/>
      <c r="G174" s="33"/>
      <c r="H174" s="34" t="s">
        <v>179</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1" t="s">
        <v>172</v>
      </c>
      <c r="AK174" s="31"/>
      <c r="AL174" s="31"/>
      <c r="AM174" s="31"/>
      <c r="AN174" s="31"/>
      <c r="AO174" s="31"/>
      <c r="AP174" s="31"/>
      <c r="AQ174" s="31"/>
      <c r="AR174" s="31"/>
      <c r="AS174" s="31"/>
      <c r="AT174" s="31"/>
      <c r="AU174" s="31"/>
      <c r="AV174" s="31"/>
      <c r="AW174" s="31"/>
      <c r="AX174" s="31"/>
      <c r="AY174" s="31"/>
      <c r="AZ174" s="36">
        <f>'[2]Шаблон'!$AT$11/1000</f>
        <v>867.93153807</v>
      </c>
      <c r="BA174" s="36"/>
      <c r="BB174" s="36"/>
      <c r="BC174" s="36"/>
      <c r="BD174" s="36"/>
      <c r="BE174" s="36"/>
      <c r="BF174" s="36"/>
      <c r="BG174" s="36"/>
      <c r="BH174" s="36"/>
      <c r="BI174" s="36"/>
      <c r="BJ174" s="36"/>
      <c r="BK174" s="36"/>
      <c r="BL174" s="36"/>
      <c r="BM174" s="36"/>
      <c r="BN174" s="36"/>
      <c r="BO174" s="36"/>
      <c r="BP174" s="36"/>
      <c r="BQ174" s="36"/>
      <c r="BR174" s="36"/>
      <c r="BS174" s="36"/>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row>
    <row r="175" spans="1:105" s="3" customFormat="1" ht="15" customHeight="1">
      <c r="A175" s="33" t="s">
        <v>153</v>
      </c>
      <c r="B175" s="33"/>
      <c r="C175" s="33"/>
      <c r="D175" s="33"/>
      <c r="E175" s="33"/>
      <c r="F175" s="33"/>
      <c r="G175" s="33"/>
      <c r="H175" s="34" t="s">
        <v>180</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1"/>
      <c r="AK175" s="31"/>
      <c r="AL175" s="31"/>
      <c r="AM175" s="31"/>
      <c r="AN175" s="31"/>
      <c r="AO175" s="31"/>
      <c r="AP175" s="31"/>
      <c r="AQ175" s="31"/>
      <c r="AR175" s="31"/>
      <c r="AS175" s="31"/>
      <c r="AT175" s="31"/>
      <c r="AU175" s="31"/>
      <c r="AV175" s="31"/>
      <c r="AW175" s="31"/>
      <c r="AX175" s="31"/>
      <c r="AY175" s="31"/>
      <c r="AZ175" s="36">
        <f>AZ177+AZ179</f>
        <v>1402.02707714</v>
      </c>
      <c r="BA175" s="36"/>
      <c r="BB175" s="36"/>
      <c r="BC175" s="36"/>
      <c r="BD175" s="36"/>
      <c r="BE175" s="36"/>
      <c r="BF175" s="36"/>
      <c r="BG175" s="36"/>
      <c r="BH175" s="36"/>
      <c r="BI175" s="36"/>
      <c r="BJ175" s="36"/>
      <c r="BK175" s="36"/>
      <c r="BL175" s="36"/>
      <c r="BM175" s="36"/>
      <c r="BN175" s="36"/>
      <c r="BO175" s="36"/>
      <c r="BP175" s="36"/>
      <c r="BQ175" s="36"/>
      <c r="BR175" s="36"/>
      <c r="BS175" s="36"/>
      <c r="BT175" s="35">
        <f>BT177+BT179</f>
        <v>1247.3201805568488</v>
      </c>
      <c r="BU175" s="35"/>
      <c r="BV175" s="35"/>
      <c r="BW175" s="35"/>
      <c r="BX175" s="35"/>
      <c r="BY175" s="35"/>
      <c r="BZ175" s="35"/>
      <c r="CA175" s="35"/>
      <c r="CB175" s="35"/>
      <c r="CC175" s="35"/>
      <c r="CD175" s="35"/>
      <c r="CE175" s="35"/>
      <c r="CF175" s="35"/>
      <c r="CG175" s="35"/>
      <c r="CH175" s="35"/>
      <c r="CI175" s="35"/>
      <c r="CJ175" s="35"/>
      <c r="CK175" s="35">
        <f>CK177+CK179</f>
        <v>1317.7662148553816</v>
      </c>
      <c r="CL175" s="35"/>
      <c r="CM175" s="35"/>
      <c r="CN175" s="35"/>
      <c r="CO175" s="35"/>
      <c r="CP175" s="35"/>
      <c r="CQ175" s="35"/>
      <c r="CR175" s="35"/>
      <c r="CS175" s="35"/>
      <c r="CT175" s="35"/>
      <c r="CU175" s="35"/>
      <c r="CV175" s="35"/>
      <c r="CW175" s="35"/>
      <c r="CX175" s="35"/>
      <c r="CY175" s="35"/>
      <c r="CZ175" s="35"/>
      <c r="DA175" s="35"/>
    </row>
    <row r="176" spans="1:105" s="3" customFormat="1" ht="15" customHeight="1">
      <c r="A176" s="33"/>
      <c r="B176" s="33"/>
      <c r="C176" s="33"/>
      <c r="D176" s="33"/>
      <c r="E176" s="33"/>
      <c r="F176" s="33"/>
      <c r="G176" s="33"/>
      <c r="H176" s="34" t="s">
        <v>66</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1"/>
      <c r="AK176" s="31"/>
      <c r="AL176" s="31"/>
      <c r="AM176" s="31"/>
      <c r="AN176" s="31"/>
      <c r="AO176" s="31"/>
      <c r="AP176" s="31"/>
      <c r="AQ176" s="31"/>
      <c r="AR176" s="31"/>
      <c r="AS176" s="31"/>
      <c r="AT176" s="31"/>
      <c r="AU176" s="31"/>
      <c r="AV176" s="31"/>
      <c r="AW176" s="31"/>
      <c r="AX176" s="31"/>
      <c r="AY176" s="31"/>
      <c r="AZ176" s="36"/>
      <c r="BA176" s="36"/>
      <c r="BB176" s="36"/>
      <c r="BC176" s="36"/>
      <c r="BD176" s="36"/>
      <c r="BE176" s="36"/>
      <c r="BF176" s="36"/>
      <c r="BG176" s="36"/>
      <c r="BH176" s="36"/>
      <c r="BI176" s="36"/>
      <c r="BJ176" s="36"/>
      <c r="BK176" s="36"/>
      <c r="BL176" s="36"/>
      <c r="BM176" s="36"/>
      <c r="BN176" s="36"/>
      <c r="BO176" s="36"/>
      <c r="BP176" s="36"/>
      <c r="BQ176" s="36"/>
      <c r="BR176" s="36"/>
      <c r="BS176" s="36"/>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row>
    <row r="177" spans="1:105" s="3" customFormat="1" ht="27.75" customHeight="1">
      <c r="A177" s="33" t="s">
        <v>181</v>
      </c>
      <c r="B177" s="33"/>
      <c r="C177" s="33"/>
      <c r="D177" s="33"/>
      <c r="E177" s="33"/>
      <c r="F177" s="33"/>
      <c r="G177" s="33"/>
      <c r="H177" s="34" t="s">
        <v>182</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1" t="s">
        <v>172</v>
      </c>
      <c r="AK177" s="31"/>
      <c r="AL177" s="31"/>
      <c r="AM177" s="31"/>
      <c r="AN177" s="31"/>
      <c r="AO177" s="31"/>
      <c r="AP177" s="31"/>
      <c r="AQ177" s="31"/>
      <c r="AR177" s="31"/>
      <c r="AS177" s="31"/>
      <c r="AT177" s="31"/>
      <c r="AU177" s="31"/>
      <c r="AV177" s="31"/>
      <c r="AW177" s="31"/>
      <c r="AX177" s="31"/>
      <c r="AY177" s="31"/>
      <c r="AZ177" s="36">
        <f>'[1]пр-во 12мес'!$E$92/1000</f>
        <v>819.7442079404558</v>
      </c>
      <c r="BA177" s="36"/>
      <c r="BB177" s="36"/>
      <c r="BC177" s="36"/>
      <c r="BD177" s="36"/>
      <c r="BE177" s="36"/>
      <c r="BF177" s="36"/>
      <c r="BG177" s="36"/>
      <c r="BH177" s="36"/>
      <c r="BI177" s="36"/>
      <c r="BJ177" s="36"/>
      <c r="BK177" s="36"/>
      <c r="BL177" s="36"/>
      <c r="BM177" s="36"/>
      <c r="BN177" s="36"/>
      <c r="BO177" s="36"/>
      <c r="BP177" s="36"/>
      <c r="BQ177" s="36"/>
      <c r="BR177" s="36"/>
      <c r="BS177" s="36"/>
      <c r="BT177" s="35">
        <f>'[7]Свод топлива и НР'!$D$92/1000</f>
        <v>650.6930361336445</v>
      </c>
      <c r="BU177" s="35"/>
      <c r="BV177" s="35"/>
      <c r="BW177" s="35"/>
      <c r="BX177" s="35"/>
      <c r="BY177" s="35"/>
      <c r="BZ177" s="35"/>
      <c r="CA177" s="35"/>
      <c r="CB177" s="35"/>
      <c r="CC177" s="35"/>
      <c r="CD177" s="35"/>
      <c r="CE177" s="35"/>
      <c r="CF177" s="35"/>
      <c r="CG177" s="35"/>
      <c r="CH177" s="35"/>
      <c r="CI177" s="35"/>
      <c r="CJ177" s="35"/>
      <c r="CK177" s="35">
        <f>'[7]Свод топлива и НР'!$F$92/1000</f>
        <v>683.1884198438734</v>
      </c>
      <c r="CL177" s="35"/>
      <c r="CM177" s="35"/>
      <c r="CN177" s="35"/>
      <c r="CO177" s="35"/>
      <c r="CP177" s="35"/>
      <c r="CQ177" s="35"/>
      <c r="CR177" s="35"/>
      <c r="CS177" s="35"/>
      <c r="CT177" s="35"/>
      <c r="CU177" s="35"/>
      <c r="CV177" s="35"/>
      <c r="CW177" s="35"/>
      <c r="CX177" s="35"/>
      <c r="CY177" s="35"/>
      <c r="CZ177" s="35"/>
      <c r="DA177" s="35"/>
    </row>
    <row r="178" spans="1:105" s="3" customFormat="1" ht="40.5" customHeight="1">
      <c r="A178" s="33"/>
      <c r="B178" s="33"/>
      <c r="C178" s="33"/>
      <c r="D178" s="33"/>
      <c r="E178" s="33"/>
      <c r="F178" s="33"/>
      <c r="G178" s="33"/>
      <c r="H178" s="34" t="s">
        <v>184</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1" t="s">
        <v>183</v>
      </c>
      <c r="AK178" s="31"/>
      <c r="AL178" s="31"/>
      <c r="AM178" s="31"/>
      <c r="AN178" s="31"/>
      <c r="AO178" s="31"/>
      <c r="AP178" s="31"/>
      <c r="AQ178" s="31"/>
      <c r="AR178" s="31"/>
      <c r="AS178" s="31"/>
      <c r="AT178" s="31"/>
      <c r="AU178" s="31"/>
      <c r="AV178" s="31"/>
      <c r="AW178" s="31"/>
      <c r="AX178" s="31"/>
      <c r="AY178" s="31"/>
      <c r="AZ178" s="36">
        <f>'[1]пр-во 12мес'!$E$29</f>
        <v>252.40158760761366</v>
      </c>
      <c r="BA178" s="36"/>
      <c r="BB178" s="36"/>
      <c r="BC178" s="36"/>
      <c r="BD178" s="36"/>
      <c r="BE178" s="36"/>
      <c r="BF178" s="36"/>
      <c r="BG178" s="36"/>
      <c r="BH178" s="36"/>
      <c r="BI178" s="36"/>
      <c r="BJ178" s="36"/>
      <c r="BK178" s="36"/>
      <c r="BL178" s="36"/>
      <c r="BM178" s="36"/>
      <c r="BN178" s="36"/>
      <c r="BO178" s="36"/>
      <c r="BP178" s="36"/>
      <c r="BQ178" s="36"/>
      <c r="BR178" s="36"/>
      <c r="BS178" s="36"/>
      <c r="BT178" s="36">
        <f>'[7]2.1'!$P$32</f>
        <v>246.1</v>
      </c>
      <c r="BU178" s="36"/>
      <c r="BV178" s="36"/>
      <c r="BW178" s="36"/>
      <c r="BX178" s="36"/>
      <c r="BY178" s="36"/>
      <c r="BZ178" s="36"/>
      <c r="CA178" s="36"/>
      <c r="CB178" s="36"/>
      <c r="CC178" s="36"/>
      <c r="CD178" s="36"/>
      <c r="CE178" s="36"/>
      <c r="CF178" s="36"/>
      <c r="CG178" s="36"/>
      <c r="CH178" s="36"/>
      <c r="CI178" s="36"/>
      <c r="CJ178" s="36"/>
      <c r="CK178" s="36">
        <f>'[7]2'!$P$33</f>
        <v>247.95150199830263</v>
      </c>
      <c r="CL178" s="36"/>
      <c r="CM178" s="36"/>
      <c r="CN178" s="36"/>
      <c r="CO178" s="36"/>
      <c r="CP178" s="36"/>
      <c r="CQ178" s="36"/>
      <c r="CR178" s="36"/>
      <c r="CS178" s="36"/>
      <c r="CT178" s="36"/>
      <c r="CU178" s="36"/>
      <c r="CV178" s="36"/>
      <c r="CW178" s="36"/>
      <c r="CX178" s="36"/>
      <c r="CY178" s="36"/>
      <c r="CZ178" s="36"/>
      <c r="DA178" s="36"/>
    </row>
    <row r="179" spans="1:105" s="3" customFormat="1" ht="27.75" customHeight="1">
      <c r="A179" s="33" t="s">
        <v>185</v>
      </c>
      <c r="B179" s="33"/>
      <c r="C179" s="33"/>
      <c r="D179" s="33"/>
      <c r="E179" s="33"/>
      <c r="F179" s="33"/>
      <c r="G179" s="33"/>
      <c r="H179" s="34" t="s">
        <v>186</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1" t="s">
        <v>172</v>
      </c>
      <c r="AK179" s="31"/>
      <c r="AL179" s="31"/>
      <c r="AM179" s="31"/>
      <c r="AN179" s="31"/>
      <c r="AO179" s="31"/>
      <c r="AP179" s="31"/>
      <c r="AQ179" s="31"/>
      <c r="AR179" s="31"/>
      <c r="AS179" s="31"/>
      <c r="AT179" s="31"/>
      <c r="AU179" s="31"/>
      <c r="AV179" s="31"/>
      <c r="AW179" s="31"/>
      <c r="AX179" s="31"/>
      <c r="AY179" s="31"/>
      <c r="AZ179" s="36">
        <f>'[1]пр-во 12мес'!$E$93/1000</f>
        <v>582.2828691995442</v>
      </c>
      <c r="BA179" s="36"/>
      <c r="BB179" s="36"/>
      <c r="BC179" s="36"/>
      <c r="BD179" s="36"/>
      <c r="BE179" s="36"/>
      <c r="BF179" s="36"/>
      <c r="BG179" s="36"/>
      <c r="BH179" s="36"/>
      <c r="BI179" s="36"/>
      <c r="BJ179" s="36"/>
      <c r="BK179" s="36"/>
      <c r="BL179" s="36"/>
      <c r="BM179" s="36"/>
      <c r="BN179" s="36"/>
      <c r="BO179" s="36"/>
      <c r="BP179" s="36"/>
      <c r="BQ179" s="36"/>
      <c r="BR179" s="36"/>
      <c r="BS179" s="36"/>
      <c r="BT179" s="36">
        <f>'[7]Свод топлива и НР'!$D$104/1000</f>
        <v>596.6271444232042</v>
      </c>
      <c r="BU179" s="36"/>
      <c r="BV179" s="36"/>
      <c r="BW179" s="36"/>
      <c r="BX179" s="36"/>
      <c r="BY179" s="36"/>
      <c r="BZ179" s="36"/>
      <c r="CA179" s="36"/>
      <c r="CB179" s="36"/>
      <c r="CC179" s="36"/>
      <c r="CD179" s="36"/>
      <c r="CE179" s="36"/>
      <c r="CF179" s="36"/>
      <c r="CG179" s="36"/>
      <c r="CH179" s="36"/>
      <c r="CI179" s="36"/>
      <c r="CJ179" s="36"/>
      <c r="CK179" s="36">
        <f>'[7]Свод топлива и НР'!$F$104/1000</f>
        <v>634.5777950115082</v>
      </c>
      <c r="CL179" s="36"/>
      <c r="CM179" s="36"/>
      <c r="CN179" s="36"/>
      <c r="CO179" s="36"/>
      <c r="CP179" s="36"/>
      <c r="CQ179" s="36"/>
      <c r="CR179" s="36"/>
      <c r="CS179" s="36"/>
      <c r="CT179" s="36"/>
      <c r="CU179" s="36"/>
      <c r="CV179" s="36"/>
      <c r="CW179" s="36"/>
      <c r="CX179" s="36"/>
      <c r="CY179" s="36"/>
      <c r="CZ179" s="36"/>
      <c r="DA179" s="36"/>
    </row>
    <row r="180" spans="1:105" s="3" customFormat="1" ht="27.75" customHeight="1">
      <c r="A180" s="33"/>
      <c r="B180" s="33"/>
      <c r="C180" s="33"/>
      <c r="D180" s="33"/>
      <c r="E180" s="33"/>
      <c r="F180" s="33"/>
      <c r="G180" s="33"/>
      <c r="H180" s="34" t="s">
        <v>188</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1" t="s">
        <v>187</v>
      </c>
      <c r="AK180" s="31"/>
      <c r="AL180" s="31"/>
      <c r="AM180" s="31"/>
      <c r="AN180" s="31"/>
      <c r="AO180" s="31"/>
      <c r="AP180" s="31"/>
      <c r="AQ180" s="31"/>
      <c r="AR180" s="31"/>
      <c r="AS180" s="31"/>
      <c r="AT180" s="31"/>
      <c r="AU180" s="31"/>
      <c r="AV180" s="31"/>
      <c r="AW180" s="31"/>
      <c r="AX180" s="31"/>
      <c r="AY180" s="31"/>
      <c r="AZ180" s="36">
        <f>'[1]пр-во 12мес'!$E$54</f>
        <v>144.54397525163412</v>
      </c>
      <c r="BA180" s="36"/>
      <c r="BB180" s="36"/>
      <c r="BC180" s="36"/>
      <c r="BD180" s="36"/>
      <c r="BE180" s="36"/>
      <c r="BF180" s="36"/>
      <c r="BG180" s="36"/>
      <c r="BH180" s="36"/>
      <c r="BI180" s="36"/>
      <c r="BJ180" s="36"/>
      <c r="BK180" s="36"/>
      <c r="BL180" s="36"/>
      <c r="BM180" s="36"/>
      <c r="BN180" s="36"/>
      <c r="BO180" s="36"/>
      <c r="BP180" s="36"/>
      <c r="BQ180" s="36"/>
      <c r="BR180" s="36"/>
      <c r="BS180" s="36"/>
      <c r="BT180" s="36">
        <f>'[7]2.1'!$P$35</f>
        <v>143</v>
      </c>
      <c r="BU180" s="36"/>
      <c r="BV180" s="36"/>
      <c r="BW180" s="36"/>
      <c r="BX180" s="36"/>
      <c r="BY180" s="36"/>
      <c r="BZ180" s="36"/>
      <c r="CA180" s="36"/>
      <c r="CB180" s="36"/>
      <c r="CC180" s="36"/>
      <c r="CD180" s="36"/>
      <c r="CE180" s="36"/>
      <c r="CF180" s="36"/>
      <c r="CG180" s="36"/>
      <c r="CH180" s="36"/>
      <c r="CI180" s="36"/>
      <c r="CJ180" s="36"/>
      <c r="CK180" s="36">
        <f>'[7]2'!$P$36</f>
        <v>143.51168316831684</v>
      </c>
      <c r="CL180" s="36"/>
      <c r="CM180" s="36"/>
      <c r="CN180" s="36"/>
      <c r="CO180" s="36"/>
      <c r="CP180" s="36"/>
      <c r="CQ180" s="36"/>
      <c r="CR180" s="36"/>
      <c r="CS180" s="36"/>
      <c r="CT180" s="36"/>
      <c r="CU180" s="36"/>
      <c r="CV180" s="36"/>
      <c r="CW180" s="36"/>
      <c r="CX180" s="36"/>
      <c r="CY180" s="36"/>
      <c r="CZ180" s="36"/>
      <c r="DA180" s="36"/>
    </row>
    <row r="181" spans="1:105" s="3" customFormat="1" ht="54" customHeight="1">
      <c r="A181" s="33"/>
      <c r="B181" s="33"/>
      <c r="C181" s="33"/>
      <c r="D181" s="33"/>
      <c r="E181" s="33"/>
      <c r="F181" s="33"/>
      <c r="G181" s="33"/>
      <c r="H181" s="34" t="s">
        <v>189</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1"/>
      <c r="AK181" s="31"/>
      <c r="AL181" s="31"/>
      <c r="AM181" s="31"/>
      <c r="AN181" s="31"/>
      <c r="AO181" s="31"/>
      <c r="AP181" s="31"/>
      <c r="AQ181" s="31"/>
      <c r="AR181" s="31"/>
      <c r="AS181" s="31"/>
      <c r="AT181" s="31"/>
      <c r="AU181" s="31"/>
      <c r="AV181" s="31"/>
      <c r="AW181" s="31"/>
      <c r="AX181" s="31"/>
      <c r="AY181" s="31"/>
      <c r="AZ181" s="36" t="s">
        <v>292</v>
      </c>
      <c r="BA181" s="36"/>
      <c r="BB181" s="36"/>
      <c r="BC181" s="36"/>
      <c r="BD181" s="36"/>
      <c r="BE181" s="36"/>
      <c r="BF181" s="36"/>
      <c r="BG181" s="36"/>
      <c r="BH181" s="36"/>
      <c r="BI181" s="36"/>
      <c r="BJ181" s="36"/>
      <c r="BK181" s="36"/>
      <c r="BL181" s="36"/>
      <c r="BM181" s="36"/>
      <c r="BN181" s="36"/>
      <c r="BO181" s="36"/>
      <c r="BP181" s="36"/>
      <c r="BQ181" s="36"/>
      <c r="BR181" s="36"/>
      <c r="BS181" s="36"/>
      <c r="BT181" s="35" t="s">
        <v>292</v>
      </c>
      <c r="BU181" s="35"/>
      <c r="BV181" s="35"/>
      <c r="BW181" s="35"/>
      <c r="BX181" s="35"/>
      <c r="BY181" s="35"/>
      <c r="BZ181" s="35"/>
      <c r="CA181" s="35"/>
      <c r="CB181" s="35"/>
      <c r="CC181" s="35"/>
      <c r="CD181" s="35"/>
      <c r="CE181" s="35"/>
      <c r="CF181" s="35"/>
      <c r="CG181" s="35"/>
      <c r="CH181" s="35"/>
      <c r="CI181" s="35"/>
      <c r="CJ181" s="35"/>
      <c r="CK181" s="35" t="s">
        <v>295</v>
      </c>
      <c r="CL181" s="35"/>
      <c r="CM181" s="35"/>
      <c r="CN181" s="35"/>
      <c r="CO181" s="35"/>
      <c r="CP181" s="35"/>
      <c r="CQ181" s="35"/>
      <c r="CR181" s="35"/>
      <c r="CS181" s="35"/>
      <c r="CT181" s="35"/>
      <c r="CU181" s="35"/>
      <c r="CV181" s="35"/>
      <c r="CW181" s="35"/>
      <c r="CX181" s="35"/>
      <c r="CY181" s="35"/>
      <c r="CZ181" s="35"/>
      <c r="DA181" s="35"/>
    </row>
    <row r="182" spans="1:105" s="3" customFormat="1" ht="15" customHeight="1">
      <c r="A182" s="33" t="s">
        <v>155</v>
      </c>
      <c r="B182" s="33"/>
      <c r="C182" s="33"/>
      <c r="D182" s="33"/>
      <c r="E182" s="33"/>
      <c r="F182" s="33"/>
      <c r="G182" s="33"/>
      <c r="H182" s="34" t="s">
        <v>190</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1" t="s">
        <v>172</v>
      </c>
      <c r="AK182" s="31"/>
      <c r="AL182" s="31"/>
      <c r="AM182" s="31"/>
      <c r="AN182" s="31"/>
      <c r="AO182" s="31"/>
      <c r="AP182" s="31"/>
      <c r="AQ182" s="31"/>
      <c r="AR182" s="31"/>
      <c r="AS182" s="31"/>
      <c r="AT182" s="31"/>
      <c r="AU182" s="31"/>
      <c r="AV182" s="31"/>
      <c r="AW182" s="31"/>
      <c r="AX182" s="31"/>
      <c r="AY182" s="31"/>
      <c r="AZ182" s="36">
        <f>('[2]Шаблон'!$AS$50+'[2]Шаблон'!$AT$50)/1000</f>
        <v>1077.16302479</v>
      </c>
      <c r="BA182" s="36"/>
      <c r="BB182" s="36"/>
      <c r="BC182" s="36"/>
      <c r="BD182" s="36"/>
      <c r="BE182" s="36"/>
      <c r="BF182" s="36"/>
      <c r="BG182" s="36"/>
      <c r="BH182" s="36"/>
      <c r="BI182" s="36"/>
      <c r="BJ182" s="36"/>
      <c r="BK182" s="36"/>
      <c r="BL182" s="36"/>
      <c r="BM182" s="36"/>
      <c r="BN182" s="36"/>
      <c r="BO182" s="36"/>
      <c r="BP182" s="36"/>
      <c r="BQ182" s="36"/>
      <c r="BR182" s="36"/>
      <c r="BS182" s="36"/>
      <c r="BT182" s="36">
        <f>'[7]5'!$P$123/1000*0.876</f>
        <v>944.6876435077187</v>
      </c>
      <c r="BU182" s="36"/>
      <c r="BV182" s="36"/>
      <c r="BW182" s="36"/>
      <c r="BX182" s="36"/>
      <c r="BY182" s="36"/>
      <c r="BZ182" s="36"/>
      <c r="CA182" s="36"/>
      <c r="CB182" s="36"/>
      <c r="CC182" s="36"/>
      <c r="CD182" s="36"/>
      <c r="CE182" s="36"/>
      <c r="CF182" s="36"/>
      <c r="CG182" s="36"/>
      <c r="CH182" s="36"/>
      <c r="CI182" s="36"/>
      <c r="CJ182" s="36"/>
      <c r="CK182" s="36">
        <f>'[7]5'!$R$123/1000*0.876</f>
        <v>953.6882408536583</v>
      </c>
      <c r="CL182" s="36"/>
      <c r="CM182" s="36"/>
      <c r="CN182" s="36"/>
      <c r="CO182" s="36"/>
      <c r="CP182" s="36"/>
      <c r="CQ182" s="36"/>
      <c r="CR182" s="36"/>
      <c r="CS182" s="36"/>
      <c r="CT182" s="36"/>
      <c r="CU182" s="36"/>
      <c r="CV182" s="36"/>
      <c r="CW182" s="36"/>
      <c r="CX182" s="36"/>
      <c r="CY182" s="36"/>
      <c r="CZ182" s="36"/>
      <c r="DA182" s="36"/>
    </row>
    <row r="183" spans="1:105" s="3" customFormat="1" ht="54" customHeight="1">
      <c r="A183" s="33" t="s">
        <v>157</v>
      </c>
      <c r="B183" s="33"/>
      <c r="C183" s="33"/>
      <c r="D183" s="33"/>
      <c r="E183" s="33"/>
      <c r="F183" s="33"/>
      <c r="G183" s="33"/>
      <c r="H183" s="34" t="s">
        <v>191</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1"/>
      <c r="AK183" s="31"/>
      <c r="AL183" s="31"/>
      <c r="AM183" s="31"/>
      <c r="AN183" s="31"/>
      <c r="AO183" s="31"/>
      <c r="AP183" s="31"/>
      <c r="AQ183" s="31"/>
      <c r="AR183" s="31"/>
      <c r="AS183" s="31"/>
      <c r="AT183" s="31"/>
      <c r="AU183" s="31"/>
      <c r="AV183" s="31"/>
      <c r="AW183" s="31"/>
      <c r="AX183" s="31"/>
      <c r="AY183" s="31"/>
      <c r="AZ183" s="36"/>
      <c r="BA183" s="36"/>
      <c r="BB183" s="36"/>
      <c r="BC183" s="36"/>
      <c r="BD183" s="36"/>
      <c r="BE183" s="36"/>
      <c r="BF183" s="36"/>
      <c r="BG183" s="36"/>
      <c r="BH183" s="36"/>
      <c r="BI183" s="36"/>
      <c r="BJ183" s="36"/>
      <c r="BK183" s="36"/>
      <c r="BL183" s="36"/>
      <c r="BM183" s="36"/>
      <c r="BN183" s="36"/>
      <c r="BO183" s="36"/>
      <c r="BP183" s="36"/>
      <c r="BQ183" s="36"/>
      <c r="BR183" s="36"/>
      <c r="BS183" s="36"/>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row>
    <row r="184" spans="1:105" s="3" customFormat="1" ht="27.75" customHeight="1">
      <c r="A184" s="33" t="s">
        <v>192</v>
      </c>
      <c r="B184" s="33"/>
      <c r="C184" s="33"/>
      <c r="D184" s="33"/>
      <c r="E184" s="33"/>
      <c r="F184" s="33"/>
      <c r="G184" s="33"/>
      <c r="H184" s="34" t="s">
        <v>193</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1" t="s">
        <v>86</v>
      </c>
      <c r="AK184" s="31"/>
      <c r="AL184" s="31"/>
      <c r="AM184" s="31"/>
      <c r="AN184" s="31"/>
      <c r="AO184" s="31"/>
      <c r="AP184" s="31"/>
      <c r="AQ184" s="31"/>
      <c r="AR184" s="31"/>
      <c r="AS184" s="31"/>
      <c r="AT184" s="31"/>
      <c r="AU184" s="31"/>
      <c r="AV184" s="31"/>
      <c r="AW184" s="31"/>
      <c r="AX184" s="31"/>
      <c r="AY184" s="31"/>
      <c r="AZ184" s="36"/>
      <c r="BA184" s="36"/>
      <c r="BB184" s="36"/>
      <c r="BC184" s="36"/>
      <c r="BD184" s="36"/>
      <c r="BE184" s="36"/>
      <c r="BF184" s="36"/>
      <c r="BG184" s="36"/>
      <c r="BH184" s="36"/>
      <c r="BI184" s="36"/>
      <c r="BJ184" s="36"/>
      <c r="BK184" s="36"/>
      <c r="BL184" s="36"/>
      <c r="BM184" s="36"/>
      <c r="BN184" s="36"/>
      <c r="BO184" s="36"/>
      <c r="BP184" s="36"/>
      <c r="BQ184" s="36"/>
      <c r="BR184" s="36"/>
      <c r="BS184" s="36"/>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row>
    <row r="185" spans="1:105" s="3" customFormat="1" ht="27.75" customHeight="1">
      <c r="A185" s="33" t="s">
        <v>194</v>
      </c>
      <c r="B185" s="33"/>
      <c r="C185" s="33"/>
      <c r="D185" s="33"/>
      <c r="E185" s="33"/>
      <c r="F185" s="33"/>
      <c r="G185" s="33"/>
      <c r="H185" s="34" t="s">
        <v>195</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1" t="s">
        <v>89</v>
      </c>
      <c r="AK185" s="31"/>
      <c r="AL185" s="31"/>
      <c r="AM185" s="31"/>
      <c r="AN185" s="31"/>
      <c r="AO185" s="31"/>
      <c r="AP185" s="31"/>
      <c r="AQ185" s="31"/>
      <c r="AR185" s="31"/>
      <c r="AS185" s="31"/>
      <c r="AT185" s="31"/>
      <c r="AU185" s="31"/>
      <c r="AV185" s="31"/>
      <c r="AW185" s="31"/>
      <c r="AX185" s="31"/>
      <c r="AY185" s="31"/>
      <c r="AZ185" s="36"/>
      <c r="BA185" s="36"/>
      <c r="BB185" s="36"/>
      <c r="BC185" s="36"/>
      <c r="BD185" s="36"/>
      <c r="BE185" s="36"/>
      <c r="BF185" s="36"/>
      <c r="BG185" s="36"/>
      <c r="BH185" s="36"/>
      <c r="BI185" s="36"/>
      <c r="BJ185" s="36"/>
      <c r="BK185" s="36"/>
      <c r="BL185" s="36"/>
      <c r="BM185" s="36"/>
      <c r="BN185" s="36"/>
      <c r="BO185" s="36"/>
      <c r="BP185" s="36"/>
      <c r="BQ185" s="36"/>
      <c r="BR185" s="36"/>
      <c r="BS185" s="36"/>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row>
    <row r="186" spans="1:105" s="3" customFormat="1" ht="40.5" customHeight="1">
      <c r="A186" s="33" t="s">
        <v>196</v>
      </c>
      <c r="B186" s="33"/>
      <c r="C186" s="33"/>
      <c r="D186" s="33"/>
      <c r="E186" s="33"/>
      <c r="F186" s="33"/>
      <c r="G186" s="33"/>
      <c r="H186" s="34" t="s">
        <v>197</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1"/>
      <c r="AK186" s="31"/>
      <c r="AL186" s="31"/>
      <c r="AM186" s="31"/>
      <c r="AN186" s="31"/>
      <c r="AO186" s="31"/>
      <c r="AP186" s="31"/>
      <c r="AQ186" s="31"/>
      <c r="AR186" s="31"/>
      <c r="AS186" s="31"/>
      <c r="AT186" s="31"/>
      <c r="AU186" s="31"/>
      <c r="AV186" s="31"/>
      <c r="AW186" s="31"/>
      <c r="AX186" s="31"/>
      <c r="AY186" s="31"/>
      <c r="AZ186" s="36"/>
      <c r="BA186" s="36"/>
      <c r="BB186" s="36"/>
      <c r="BC186" s="36"/>
      <c r="BD186" s="36"/>
      <c r="BE186" s="36"/>
      <c r="BF186" s="36"/>
      <c r="BG186" s="36"/>
      <c r="BH186" s="36"/>
      <c r="BI186" s="36"/>
      <c r="BJ186" s="36"/>
      <c r="BK186" s="36"/>
      <c r="BL186" s="36"/>
      <c r="BM186" s="36"/>
      <c r="BN186" s="36"/>
      <c r="BO186" s="36"/>
      <c r="BP186" s="36"/>
      <c r="BQ186" s="36"/>
      <c r="BR186" s="36"/>
      <c r="BS186" s="36"/>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row>
    <row r="187" spans="1:105" s="3" customFormat="1" ht="27.75" customHeight="1">
      <c r="A187" s="33" t="s">
        <v>158</v>
      </c>
      <c r="B187" s="33"/>
      <c r="C187" s="33"/>
      <c r="D187" s="33"/>
      <c r="E187" s="33"/>
      <c r="F187" s="33"/>
      <c r="G187" s="33"/>
      <c r="H187" s="34" t="s">
        <v>198</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1" t="s">
        <v>172</v>
      </c>
      <c r="AK187" s="31"/>
      <c r="AL187" s="31"/>
      <c r="AM187" s="31"/>
      <c r="AN187" s="31"/>
      <c r="AO187" s="31"/>
      <c r="AP187" s="31"/>
      <c r="AQ187" s="31"/>
      <c r="AR187" s="31"/>
      <c r="AS187" s="31"/>
      <c r="AT187" s="31"/>
      <c r="AU187" s="31"/>
      <c r="AV187" s="31"/>
      <c r="AW187" s="31"/>
      <c r="AX187" s="31"/>
      <c r="AY187" s="31"/>
      <c r="AZ187" s="36">
        <f>AZ189+AZ190+AZ191</f>
        <v>3133.733969691312</v>
      </c>
      <c r="BA187" s="36"/>
      <c r="BB187" s="36"/>
      <c r="BC187" s="36"/>
      <c r="BD187" s="36"/>
      <c r="BE187" s="36"/>
      <c r="BF187" s="36"/>
      <c r="BG187" s="36"/>
      <c r="BH187" s="36"/>
      <c r="BI187" s="36"/>
      <c r="BJ187" s="36"/>
      <c r="BK187" s="36"/>
      <c r="BL187" s="36"/>
      <c r="BM187" s="36"/>
      <c r="BN187" s="36"/>
      <c r="BO187" s="36"/>
      <c r="BP187" s="36"/>
      <c r="BQ187" s="36"/>
      <c r="BR187" s="36"/>
      <c r="BS187" s="36"/>
      <c r="BT187" s="36">
        <f>BT189+BT190+BT191</f>
        <v>2380.4581761189147</v>
      </c>
      <c r="BU187" s="36"/>
      <c r="BV187" s="36"/>
      <c r="BW187" s="36"/>
      <c r="BX187" s="36"/>
      <c r="BY187" s="36"/>
      <c r="BZ187" s="36"/>
      <c r="CA187" s="36"/>
      <c r="CB187" s="36"/>
      <c r="CC187" s="36"/>
      <c r="CD187" s="36"/>
      <c r="CE187" s="36"/>
      <c r="CF187" s="36"/>
      <c r="CG187" s="36"/>
      <c r="CH187" s="36"/>
      <c r="CI187" s="36"/>
      <c r="CJ187" s="36"/>
      <c r="CK187" s="36">
        <f>CK189+CK190+CK191</f>
        <v>2400.2750833278524</v>
      </c>
      <c r="CL187" s="36"/>
      <c r="CM187" s="36"/>
      <c r="CN187" s="36"/>
      <c r="CO187" s="36"/>
      <c r="CP187" s="36"/>
      <c r="CQ187" s="36"/>
      <c r="CR187" s="36"/>
      <c r="CS187" s="36"/>
      <c r="CT187" s="36"/>
      <c r="CU187" s="36"/>
      <c r="CV187" s="36"/>
      <c r="CW187" s="36"/>
      <c r="CX187" s="36"/>
      <c r="CY187" s="36"/>
      <c r="CZ187" s="36"/>
      <c r="DA187" s="36"/>
    </row>
    <row r="188" spans="1:105" s="3" customFormat="1" ht="15" customHeight="1">
      <c r="A188" s="33"/>
      <c r="B188" s="33"/>
      <c r="C188" s="33"/>
      <c r="D188" s="33"/>
      <c r="E188" s="33"/>
      <c r="F188" s="33"/>
      <c r="G188" s="33"/>
      <c r="H188" s="34" t="s">
        <v>66</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1"/>
      <c r="AK188" s="31"/>
      <c r="AL188" s="31"/>
      <c r="AM188" s="31"/>
      <c r="AN188" s="31"/>
      <c r="AO188" s="31"/>
      <c r="AP188" s="31"/>
      <c r="AQ188" s="31"/>
      <c r="AR188" s="31"/>
      <c r="AS188" s="31"/>
      <c r="AT188" s="31"/>
      <c r="AU188" s="31"/>
      <c r="AV188" s="31"/>
      <c r="AW188" s="31"/>
      <c r="AX188" s="31"/>
      <c r="AY188" s="31"/>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row>
    <row r="189" spans="1:105" s="3" customFormat="1" ht="27.75" customHeight="1">
      <c r="A189" s="33" t="s">
        <v>199</v>
      </c>
      <c r="B189" s="33"/>
      <c r="C189" s="33"/>
      <c r="D189" s="33"/>
      <c r="E189" s="33"/>
      <c r="F189" s="33"/>
      <c r="G189" s="33"/>
      <c r="H189" s="34" t="s">
        <v>200</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1" t="s">
        <v>172</v>
      </c>
      <c r="AK189" s="31"/>
      <c r="AL189" s="31"/>
      <c r="AM189" s="31"/>
      <c r="AN189" s="31"/>
      <c r="AO189" s="31"/>
      <c r="AP189" s="31"/>
      <c r="AQ189" s="31"/>
      <c r="AR189" s="31"/>
      <c r="AS189" s="31"/>
      <c r="AT189" s="31"/>
      <c r="AU189" s="31"/>
      <c r="AV189" s="31"/>
      <c r="AW189" s="31"/>
      <c r="AX189" s="31"/>
      <c r="AY189" s="31"/>
      <c r="AZ189" s="36">
        <f>'[2]Шаблон'!$AS$25/1000+'[2]Шаблон'!$AS$46/1000</f>
        <v>820.7932081304558</v>
      </c>
      <c r="BA189" s="36"/>
      <c r="BB189" s="36"/>
      <c r="BC189" s="36"/>
      <c r="BD189" s="36"/>
      <c r="BE189" s="36"/>
      <c r="BF189" s="36"/>
      <c r="BG189" s="36"/>
      <c r="BH189" s="36"/>
      <c r="BI189" s="36"/>
      <c r="BJ189" s="36"/>
      <c r="BK189" s="36"/>
      <c r="BL189" s="36"/>
      <c r="BM189" s="36"/>
      <c r="BN189" s="36"/>
      <c r="BO189" s="36"/>
      <c r="BP189" s="36"/>
      <c r="BQ189" s="36"/>
      <c r="BR189" s="36"/>
      <c r="BS189" s="36"/>
      <c r="BT189" s="36">
        <f>BT172</f>
        <v>651.3873465000001</v>
      </c>
      <c r="BU189" s="36"/>
      <c r="BV189" s="36"/>
      <c r="BW189" s="36"/>
      <c r="BX189" s="36"/>
      <c r="BY189" s="36"/>
      <c r="BZ189" s="36"/>
      <c r="CA189" s="36"/>
      <c r="CB189" s="36"/>
      <c r="CC189" s="36"/>
      <c r="CD189" s="36"/>
      <c r="CE189" s="36"/>
      <c r="CF189" s="36"/>
      <c r="CG189" s="36"/>
      <c r="CH189" s="36"/>
      <c r="CI189" s="36"/>
      <c r="CJ189" s="36"/>
      <c r="CK189" s="36">
        <f>CK172</f>
        <v>715.0231443340952</v>
      </c>
      <c r="CL189" s="36"/>
      <c r="CM189" s="36"/>
      <c r="CN189" s="36"/>
      <c r="CO189" s="36"/>
      <c r="CP189" s="36"/>
      <c r="CQ189" s="36"/>
      <c r="CR189" s="36"/>
      <c r="CS189" s="36"/>
      <c r="CT189" s="36"/>
      <c r="CU189" s="36"/>
      <c r="CV189" s="36"/>
      <c r="CW189" s="36"/>
      <c r="CX189" s="36"/>
      <c r="CY189" s="36"/>
      <c r="CZ189" s="36"/>
      <c r="DA189" s="36"/>
    </row>
    <row r="190" spans="1:105" s="3" customFormat="1" ht="27.75" customHeight="1">
      <c r="A190" s="33" t="s">
        <v>201</v>
      </c>
      <c r="B190" s="33"/>
      <c r="C190" s="33"/>
      <c r="D190" s="33"/>
      <c r="E190" s="33"/>
      <c r="F190" s="33"/>
      <c r="G190" s="33"/>
      <c r="H190" s="34" t="s">
        <v>202</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1" t="s">
        <v>172</v>
      </c>
      <c r="AK190" s="31"/>
      <c r="AL190" s="31"/>
      <c r="AM190" s="31"/>
      <c r="AN190" s="31"/>
      <c r="AO190" s="31"/>
      <c r="AP190" s="31"/>
      <c r="AQ190" s="31"/>
      <c r="AR190" s="31"/>
      <c r="AS190" s="31"/>
      <c r="AT190" s="31"/>
      <c r="AU190" s="31"/>
      <c r="AV190" s="31"/>
      <c r="AW190" s="31"/>
      <c r="AX190" s="31"/>
      <c r="AY190" s="31"/>
      <c r="AZ190" s="36">
        <f>('[2]Шаблон'!$AS$20+'[2]Шаблон'!$AS$82)/1000-AZ189</f>
        <v>1519.060287575377</v>
      </c>
      <c r="BA190" s="36"/>
      <c r="BB190" s="36"/>
      <c r="BC190" s="36"/>
      <c r="BD190" s="36"/>
      <c r="BE190" s="36"/>
      <c r="BF190" s="36"/>
      <c r="BG190" s="36"/>
      <c r="BH190" s="36"/>
      <c r="BI190" s="36"/>
      <c r="BJ190" s="36"/>
      <c r="BK190" s="36"/>
      <c r="BL190" s="36"/>
      <c r="BM190" s="36"/>
      <c r="BN190" s="36"/>
      <c r="BO190" s="36"/>
      <c r="BP190" s="36"/>
      <c r="BQ190" s="36"/>
      <c r="BR190" s="36"/>
      <c r="BS190" s="36"/>
      <c r="BT190" s="36">
        <f>BT173-BT199</f>
        <v>1729.0708296189143</v>
      </c>
      <c r="BU190" s="36"/>
      <c r="BV190" s="36"/>
      <c r="BW190" s="36"/>
      <c r="BX190" s="36"/>
      <c r="BY190" s="36"/>
      <c r="BZ190" s="36"/>
      <c r="CA190" s="36"/>
      <c r="CB190" s="36"/>
      <c r="CC190" s="36"/>
      <c r="CD190" s="36"/>
      <c r="CE190" s="36"/>
      <c r="CF190" s="36"/>
      <c r="CG190" s="36"/>
      <c r="CH190" s="36"/>
      <c r="CI190" s="36"/>
      <c r="CJ190" s="36"/>
      <c r="CK190" s="36">
        <f>CK173-CK199</f>
        <v>1685.251938993757</v>
      </c>
      <c r="CL190" s="36"/>
      <c r="CM190" s="36"/>
      <c r="CN190" s="36"/>
      <c r="CO190" s="36"/>
      <c r="CP190" s="36"/>
      <c r="CQ190" s="36"/>
      <c r="CR190" s="36"/>
      <c r="CS190" s="36"/>
      <c r="CT190" s="36"/>
      <c r="CU190" s="36"/>
      <c r="CV190" s="36"/>
      <c r="CW190" s="36"/>
      <c r="CX190" s="36"/>
      <c r="CY190" s="36"/>
      <c r="CZ190" s="36"/>
      <c r="DA190" s="36"/>
    </row>
    <row r="191" spans="1:105" s="3" customFormat="1" ht="40.5" customHeight="1">
      <c r="A191" s="33" t="s">
        <v>203</v>
      </c>
      <c r="B191" s="33"/>
      <c r="C191" s="33"/>
      <c r="D191" s="33"/>
      <c r="E191" s="33"/>
      <c r="F191" s="33"/>
      <c r="G191" s="33"/>
      <c r="H191" s="34" t="s">
        <v>204</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1" t="s">
        <v>172</v>
      </c>
      <c r="AK191" s="31"/>
      <c r="AL191" s="31"/>
      <c r="AM191" s="31"/>
      <c r="AN191" s="31"/>
      <c r="AO191" s="31"/>
      <c r="AP191" s="31"/>
      <c r="AQ191" s="31"/>
      <c r="AR191" s="31"/>
      <c r="AS191" s="31"/>
      <c r="AT191" s="31"/>
      <c r="AU191" s="31"/>
      <c r="AV191" s="31"/>
      <c r="AW191" s="31"/>
      <c r="AX191" s="31"/>
      <c r="AY191" s="31"/>
      <c r="AZ191" s="36">
        <f>('[2]Шаблон'!$AT$20+'[2]Шаблон'!$AT$82)/1000</f>
        <v>793.880473985479</v>
      </c>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row>
    <row r="192" spans="1:105" s="3" customFormat="1" ht="27.75" customHeight="1">
      <c r="A192" s="33" t="s">
        <v>161</v>
      </c>
      <c r="B192" s="33"/>
      <c r="C192" s="33"/>
      <c r="D192" s="33"/>
      <c r="E192" s="33"/>
      <c r="F192" s="33"/>
      <c r="G192" s="33"/>
      <c r="H192" s="34" t="s">
        <v>205</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1"/>
      <c r="AK192" s="31"/>
      <c r="AL192" s="31"/>
      <c r="AM192" s="31"/>
      <c r="AN192" s="31"/>
      <c r="AO192" s="31"/>
      <c r="AP192" s="31"/>
      <c r="AQ192" s="31"/>
      <c r="AR192" s="31"/>
      <c r="AS192" s="31"/>
      <c r="AT192" s="31"/>
      <c r="AU192" s="31"/>
      <c r="AV192" s="31"/>
      <c r="AW192" s="31"/>
      <c r="AX192" s="31"/>
      <c r="AY192" s="31"/>
      <c r="AZ192" s="36"/>
      <c r="BA192" s="36"/>
      <c r="BB192" s="36"/>
      <c r="BC192" s="36"/>
      <c r="BD192" s="36"/>
      <c r="BE192" s="36"/>
      <c r="BF192" s="36"/>
      <c r="BG192" s="36"/>
      <c r="BH192" s="36"/>
      <c r="BI192" s="36"/>
      <c r="BJ192" s="36"/>
      <c r="BK192" s="36"/>
      <c r="BL192" s="36"/>
      <c r="BM192" s="36"/>
      <c r="BN192" s="36"/>
      <c r="BO192" s="36"/>
      <c r="BP192" s="36"/>
      <c r="BQ192" s="36"/>
      <c r="BR192" s="36"/>
      <c r="BS192" s="36"/>
      <c r="BT192" s="36">
        <f>BT194+BT195</f>
        <v>0</v>
      </c>
      <c r="BU192" s="36"/>
      <c r="BV192" s="36"/>
      <c r="BW192" s="36"/>
      <c r="BX192" s="36"/>
      <c r="BY192" s="36"/>
      <c r="BZ192" s="36"/>
      <c r="CA192" s="36"/>
      <c r="CB192" s="36"/>
      <c r="CC192" s="36"/>
      <c r="CD192" s="36"/>
      <c r="CE192" s="36"/>
      <c r="CF192" s="36"/>
      <c r="CG192" s="36"/>
      <c r="CH192" s="36"/>
      <c r="CI192" s="36"/>
      <c r="CJ192" s="36"/>
      <c r="CK192" s="36">
        <f>CK194+CK195</f>
        <v>0</v>
      </c>
      <c r="CL192" s="36"/>
      <c r="CM192" s="36"/>
      <c r="CN192" s="36"/>
      <c r="CO192" s="36"/>
      <c r="CP192" s="36"/>
      <c r="CQ192" s="36"/>
      <c r="CR192" s="36"/>
      <c r="CS192" s="36"/>
      <c r="CT192" s="36"/>
      <c r="CU192" s="36"/>
      <c r="CV192" s="36"/>
      <c r="CW192" s="36"/>
      <c r="CX192" s="36"/>
      <c r="CY192" s="36"/>
      <c r="CZ192" s="36"/>
      <c r="DA192" s="36"/>
    </row>
    <row r="193" spans="1:105" s="3" customFormat="1" ht="15" customHeight="1">
      <c r="A193" s="33"/>
      <c r="B193" s="33"/>
      <c r="C193" s="33"/>
      <c r="D193" s="33"/>
      <c r="E193" s="33"/>
      <c r="F193" s="33"/>
      <c r="G193" s="33"/>
      <c r="H193" s="34" t="s">
        <v>66</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1"/>
      <c r="AK193" s="31"/>
      <c r="AL193" s="31"/>
      <c r="AM193" s="31"/>
      <c r="AN193" s="31"/>
      <c r="AO193" s="31"/>
      <c r="AP193" s="31"/>
      <c r="AQ193" s="31"/>
      <c r="AR193" s="31"/>
      <c r="AS193" s="31"/>
      <c r="AT193" s="31"/>
      <c r="AU193" s="31"/>
      <c r="AV193" s="31"/>
      <c r="AW193" s="31"/>
      <c r="AX193" s="31"/>
      <c r="AY193" s="31"/>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row>
    <row r="194" spans="1:105" s="3" customFormat="1" ht="27.75" customHeight="1">
      <c r="A194" s="33" t="s">
        <v>206</v>
      </c>
      <c r="B194" s="33"/>
      <c r="C194" s="33"/>
      <c r="D194" s="33"/>
      <c r="E194" s="33"/>
      <c r="F194" s="33"/>
      <c r="G194" s="33"/>
      <c r="H194" s="34" t="s">
        <v>207</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1" t="s">
        <v>172</v>
      </c>
      <c r="AK194" s="31"/>
      <c r="AL194" s="31"/>
      <c r="AM194" s="31"/>
      <c r="AN194" s="31"/>
      <c r="AO194" s="31"/>
      <c r="AP194" s="31"/>
      <c r="AQ194" s="31"/>
      <c r="AR194" s="31"/>
      <c r="AS194" s="31"/>
      <c r="AT194" s="31"/>
      <c r="AU194" s="31"/>
      <c r="AV194" s="31"/>
      <c r="AW194" s="31"/>
      <c r="AX194" s="31"/>
      <c r="AY194" s="31"/>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row>
    <row r="195" spans="1:105" s="3" customFormat="1" ht="27.75" customHeight="1">
      <c r="A195" s="33" t="s">
        <v>208</v>
      </c>
      <c r="B195" s="33"/>
      <c r="C195" s="33"/>
      <c r="D195" s="33"/>
      <c r="E195" s="33"/>
      <c r="F195" s="33"/>
      <c r="G195" s="33"/>
      <c r="H195" s="34" t="s">
        <v>209</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1" t="s">
        <v>172</v>
      </c>
      <c r="AK195" s="31"/>
      <c r="AL195" s="31"/>
      <c r="AM195" s="31"/>
      <c r="AN195" s="31"/>
      <c r="AO195" s="31"/>
      <c r="AP195" s="31"/>
      <c r="AQ195" s="31"/>
      <c r="AR195" s="31"/>
      <c r="AS195" s="31"/>
      <c r="AT195" s="31"/>
      <c r="AU195" s="31"/>
      <c r="AV195" s="31"/>
      <c r="AW195" s="31"/>
      <c r="AX195" s="31"/>
      <c r="AY195" s="31"/>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row>
    <row r="196" spans="1:105" s="3" customFormat="1" ht="27.75" customHeight="1">
      <c r="A196" s="33" t="s">
        <v>210</v>
      </c>
      <c r="B196" s="33"/>
      <c r="C196" s="33"/>
      <c r="D196" s="33"/>
      <c r="E196" s="33"/>
      <c r="F196" s="33"/>
      <c r="G196" s="33"/>
      <c r="H196" s="34" t="s">
        <v>211</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1"/>
      <c r="AK196" s="31"/>
      <c r="AL196" s="31"/>
      <c r="AM196" s="31"/>
      <c r="AN196" s="31"/>
      <c r="AO196" s="31"/>
      <c r="AP196" s="31"/>
      <c r="AQ196" s="31"/>
      <c r="AR196" s="31"/>
      <c r="AS196" s="31"/>
      <c r="AT196" s="31"/>
      <c r="AU196" s="31"/>
      <c r="AV196" s="31"/>
      <c r="AW196" s="31"/>
      <c r="AX196" s="31"/>
      <c r="AY196" s="31"/>
      <c r="AZ196" s="36"/>
      <c r="BA196" s="36"/>
      <c r="BB196" s="36"/>
      <c r="BC196" s="36"/>
      <c r="BD196" s="36"/>
      <c r="BE196" s="36"/>
      <c r="BF196" s="36"/>
      <c r="BG196" s="36"/>
      <c r="BH196" s="36"/>
      <c r="BI196" s="36"/>
      <c r="BJ196" s="36"/>
      <c r="BK196" s="36"/>
      <c r="BL196" s="36"/>
      <c r="BM196" s="36"/>
      <c r="BN196" s="36"/>
      <c r="BO196" s="36"/>
      <c r="BP196" s="36"/>
      <c r="BQ196" s="36"/>
      <c r="BR196" s="36"/>
      <c r="BS196" s="36"/>
      <c r="BT196" s="36">
        <f>BT198+BT199+BT200</f>
        <v>55.47131660528908</v>
      </c>
      <c r="BU196" s="36"/>
      <c r="BV196" s="36"/>
      <c r="BW196" s="36"/>
      <c r="BX196" s="36"/>
      <c r="BY196" s="36"/>
      <c r="BZ196" s="36"/>
      <c r="CA196" s="36"/>
      <c r="CB196" s="36"/>
      <c r="CC196" s="36"/>
      <c r="CD196" s="36"/>
      <c r="CE196" s="36"/>
      <c r="CF196" s="36"/>
      <c r="CG196" s="36"/>
      <c r="CH196" s="36"/>
      <c r="CI196" s="36"/>
      <c r="CJ196" s="36"/>
      <c r="CK196" s="36">
        <f>CK198+CK199+CK200</f>
        <v>619.1744792222007</v>
      </c>
      <c r="CL196" s="36"/>
      <c r="CM196" s="36"/>
      <c r="CN196" s="36"/>
      <c r="CO196" s="36"/>
      <c r="CP196" s="36"/>
      <c r="CQ196" s="36"/>
      <c r="CR196" s="36"/>
      <c r="CS196" s="36"/>
      <c r="CT196" s="36"/>
      <c r="CU196" s="36"/>
      <c r="CV196" s="36"/>
      <c r="CW196" s="36"/>
      <c r="CX196" s="36"/>
      <c r="CY196" s="36"/>
      <c r="CZ196" s="36"/>
      <c r="DA196" s="36"/>
    </row>
    <row r="197" spans="1:105" s="3" customFormat="1" ht="14.25" customHeight="1">
      <c r="A197" s="33"/>
      <c r="B197" s="33"/>
      <c r="C197" s="33"/>
      <c r="D197" s="33"/>
      <c r="E197" s="33"/>
      <c r="F197" s="33"/>
      <c r="G197" s="33"/>
      <c r="H197" s="34" t="s">
        <v>66</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1"/>
      <c r="AK197" s="31"/>
      <c r="AL197" s="31"/>
      <c r="AM197" s="31"/>
      <c r="AN197" s="31"/>
      <c r="AO197" s="31"/>
      <c r="AP197" s="31"/>
      <c r="AQ197" s="31"/>
      <c r="AR197" s="31"/>
      <c r="AS197" s="31"/>
      <c r="AT197" s="31"/>
      <c r="AU197" s="31"/>
      <c r="AV197" s="31"/>
      <c r="AW197" s="31"/>
      <c r="AX197" s="31"/>
      <c r="AY197" s="31"/>
      <c r="AZ197" s="36"/>
      <c r="BA197" s="36"/>
      <c r="BB197" s="36"/>
      <c r="BC197" s="36"/>
      <c r="BD197" s="36"/>
      <c r="BE197" s="36"/>
      <c r="BF197" s="36"/>
      <c r="BG197" s="36"/>
      <c r="BH197" s="36"/>
      <c r="BI197" s="36"/>
      <c r="BJ197" s="36"/>
      <c r="BK197" s="36"/>
      <c r="BL197" s="36"/>
      <c r="BM197" s="36"/>
      <c r="BN197" s="36"/>
      <c r="BO197" s="36"/>
      <c r="BP197" s="36"/>
      <c r="BQ197" s="36"/>
      <c r="BR197" s="36"/>
      <c r="BS197" s="36"/>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row>
    <row r="198" spans="1:105" s="3" customFormat="1" ht="27.75" customHeight="1">
      <c r="A198" s="33" t="s">
        <v>212</v>
      </c>
      <c r="B198" s="33"/>
      <c r="C198" s="33"/>
      <c r="D198" s="33"/>
      <c r="E198" s="33"/>
      <c r="F198" s="33"/>
      <c r="G198" s="33"/>
      <c r="H198" s="34" t="s">
        <v>200</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1" t="s">
        <v>172</v>
      </c>
      <c r="AK198" s="31"/>
      <c r="AL198" s="31"/>
      <c r="AM198" s="31"/>
      <c r="AN198" s="31"/>
      <c r="AO198" s="31"/>
      <c r="AP198" s="31"/>
      <c r="AQ198" s="31"/>
      <c r="AR198" s="31"/>
      <c r="AS198" s="31"/>
      <c r="AT198" s="31"/>
      <c r="AU198" s="31"/>
      <c r="AV198" s="31"/>
      <c r="AW198" s="31"/>
      <c r="AX198" s="31"/>
      <c r="AY198" s="31"/>
      <c r="AZ198" s="36"/>
      <c r="BA198" s="36"/>
      <c r="BB198" s="36"/>
      <c r="BC198" s="36"/>
      <c r="BD198" s="36"/>
      <c r="BE198" s="36"/>
      <c r="BF198" s="36"/>
      <c r="BG198" s="36"/>
      <c r="BH198" s="36"/>
      <c r="BI198" s="36"/>
      <c r="BJ198" s="36"/>
      <c r="BK198" s="36"/>
      <c r="BL198" s="36"/>
      <c r="BM198" s="36"/>
      <c r="BN198" s="36"/>
      <c r="BO198" s="36"/>
      <c r="BP198" s="36"/>
      <c r="BQ198" s="36"/>
      <c r="BR198" s="36"/>
      <c r="BS198" s="36"/>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row>
    <row r="199" spans="1:105" s="3" customFormat="1" ht="27.75" customHeight="1">
      <c r="A199" s="33" t="s">
        <v>213</v>
      </c>
      <c r="B199" s="33"/>
      <c r="C199" s="33"/>
      <c r="D199" s="33"/>
      <c r="E199" s="33"/>
      <c r="F199" s="33"/>
      <c r="G199" s="33"/>
      <c r="H199" s="34" t="s">
        <v>202</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1" t="s">
        <v>172</v>
      </c>
      <c r="AK199" s="31"/>
      <c r="AL199" s="31"/>
      <c r="AM199" s="31"/>
      <c r="AN199" s="31"/>
      <c r="AO199" s="31"/>
      <c r="AP199" s="31"/>
      <c r="AQ199" s="31"/>
      <c r="AR199" s="31"/>
      <c r="AS199" s="31"/>
      <c r="AT199" s="31"/>
      <c r="AU199" s="31"/>
      <c r="AV199" s="31"/>
      <c r="AW199" s="31"/>
      <c r="AX199" s="31"/>
      <c r="AY199" s="31"/>
      <c r="AZ199" s="36"/>
      <c r="BA199" s="36"/>
      <c r="BB199" s="36"/>
      <c r="BC199" s="36"/>
      <c r="BD199" s="36"/>
      <c r="BE199" s="36"/>
      <c r="BF199" s="36"/>
      <c r="BG199" s="36"/>
      <c r="BH199" s="36"/>
      <c r="BI199" s="36"/>
      <c r="BJ199" s="36"/>
      <c r="BK199" s="36"/>
      <c r="BL199" s="36"/>
      <c r="BM199" s="36"/>
      <c r="BN199" s="36"/>
      <c r="BO199" s="36"/>
      <c r="BP199" s="36"/>
      <c r="BQ199" s="36"/>
      <c r="BR199" s="36"/>
      <c r="BS199" s="36"/>
      <c r="BT199" s="36">
        <f>'[7]Свод топлива и НР'!$D$73/1000</f>
        <v>55.47131660528908</v>
      </c>
      <c r="BU199" s="31"/>
      <c r="BV199" s="31"/>
      <c r="BW199" s="31"/>
      <c r="BX199" s="31"/>
      <c r="BY199" s="31"/>
      <c r="BZ199" s="31"/>
      <c r="CA199" s="31"/>
      <c r="CB199" s="31"/>
      <c r="CC199" s="31"/>
      <c r="CD199" s="31"/>
      <c r="CE199" s="31"/>
      <c r="CF199" s="31"/>
      <c r="CG199" s="31"/>
      <c r="CH199" s="31"/>
      <c r="CI199" s="31"/>
      <c r="CJ199" s="31"/>
      <c r="CK199" s="36">
        <f>'[7]Свод топлива и НР'!$F$73/1000</f>
        <v>619.1744792222007</v>
      </c>
      <c r="CL199" s="31"/>
      <c r="CM199" s="31"/>
      <c r="CN199" s="31"/>
      <c r="CO199" s="31"/>
      <c r="CP199" s="31"/>
      <c r="CQ199" s="31"/>
      <c r="CR199" s="31"/>
      <c r="CS199" s="31"/>
      <c r="CT199" s="31"/>
      <c r="CU199" s="31"/>
      <c r="CV199" s="31"/>
      <c r="CW199" s="31"/>
      <c r="CX199" s="31"/>
      <c r="CY199" s="31"/>
      <c r="CZ199" s="31"/>
      <c r="DA199" s="31"/>
    </row>
    <row r="200" spans="1:105" s="3" customFormat="1" ht="40.5" customHeight="1">
      <c r="A200" s="33" t="s">
        <v>214</v>
      </c>
      <c r="B200" s="33"/>
      <c r="C200" s="33"/>
      <c r="D200" s="33"/>
      <c r="E200" s="33"/>
      <c r="F200" s="33"/>
      <c r="G200" s="33"/>
      <c r="H200" s="34" t="s">
        <v>204</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1" t="s">
        <v>172</v>
      </c>
      <c r="AK200" s="31"/>
      <c r="AL200" s="31"/>
      <c r="AM200" s="31"/>
      <c r="AN200" s="31"/>
      <c r="AO200" s="31"/>
      <c r="AP200" s="31"/>
      <c r="AQ200" s="31"/>
      <c r="AR200" s="31"/>
      <c r="AS200" s="31"/>
      <c r="AT200" s="31"/>
      <c r="AU200" s="31"/>
      <c r="AV200" s="31"/>
      <c r="AW200" s="31"/>
      <c r="AX200" s="31"/>
      <c r="AY200" s="31"/>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1"/>
      <c r="BV200" s="31"/>
      <c r="BW200" s="31"/>
      <c r="BX200" s="31"/>
      <c r="BY200" s="31"/>
      <c r="BZ200" s="31"/>
      <c r="CA200" s="31"/>
      <c r="CB200" s="31"/>
      <c r="CC200" s="31"/>
      <c r="CD200" s="31"/>
      <c r="CE200" s="31"/>
      <c r="CF200" s="31"/>
      <c r="CG200" s="31"/>
      <c r="CH200" s="31"/>
      <c r="CI200" s="31"/>
      <c r="CJ200" s="31"/>
      <c r="CK200" s="36"/>
      <c r="CL200" s="31"/>
      <c r="CM200" s="31"/>
      <c r="CN200" s="31"/>
      <c r="CO200" s="31"/>
      <c r="CP200" s="31"/>
      <c r="CQ200" s="31"/>
      <c r="CR200" s="31"/>
      <c r="CS200" s="31"/>
      <c r="CT200" s="31"/>
      <c r="CU200" s="31"/>
      <c r="CV200" s="31"/>
      <c r="CW200" s="31"/>
      <c r="CX200" s="31"/>
      <c r="CY200" s="31"/>
      <c r="CZ200" s="31"/>
      <c r="DA200" s="31"/>
    </row>
    <row r="201" spans="1:105" s="3" customFormat="1" ht="40.5" customHeight="1">
      <c r="A201" s="33" t="s">
        <v>215</v>
      </c>
      <c r="B201" s="33"/>
      <c r="C201" s="33"/>
      <c r="D201" s="33"/>
      <c r="E201" s="33"/>
      <c r="F201" s="33"/>
      <c r="G201" s="33"/>
      <c r="H201" s="34" t="s">
        <v>216</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1"/>
      <c r="AK201" s="31"/>
      <c r="AL201" s="31"/>
      <c r="AM201" s="31"/>
      <c r="AN201" s="31"/>
      <c r="AO201" s="31"/>
      <c r="AP201" s="31"/>
      <c r="AQ201" s="31"/>
      <c r="AR201" s="31"/>
      <c r="AS201" s="31"/>
      <c r="AT201" s="31"/>
      <c r="AU201" s="31"/>
      <c r="AV201" s="31"/>
      <c r="AW201" s="31"/>
      <c r="AX201" s="31"/>
      <c r="AY201" s="31"/>
      <c r="AZ201" s="36"/>
      <c r="BA201" s="36"/>
      <c r="BB201" s="36"/>
      <c r="BC201" s="36"/>
      <c r="BD201" s="36"/>
      <c r="BE201" s="36"/>
      <c r="BF201" s="36"/>
      <c r="BG201" s="36"/>
      <c r="BH201" s="36"/>
      <c r="BI201" s="36"/>
      <c r="BJ201" s="36"/>
      <c r="BK201" s="36"/>
      <c r="BL201" s="36"/>
      <c r="BM201" s="36"/>
      <c r="BN201" s="36"/>
      <c r="BO201" s="36"/>
      <c r="BP201" s="36"/>
      <c r="BQ201" s="36"/>
      <c r="BR201" s="36"/>
      <c r="BS201" s="36"/>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row>
    <row r="202" spans="1:105" s="3" customFormat="1" ht="15" customHeight="1">
      <c r="A202" s="33"/>
      <c r="B202" s="33"/>
      <c r="C202" s="33"/>
      <c r="D202" s="33"/>
      <c r="E202" s="33"/>
      <c r="F202" s="33"/>
      <c r="G202" s="33"/>
      <c r="H202" s="34" t="s">
        <v>66</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1"/>
      <c r="AK202" s="31"/>
      <c r="AL202" s="31"/>
      <c r="AM202" s="31"/>
      <c r="AN202" s="31"/>
      <c r="AO202" s="31"/>
      <c r="AP202" s="31"/>
      <c r="AQ202" s="31"/>
      <c r="AR202" s="31"/>
      <c r="AS202" s="31"/>
      <c r="AT202" s="31"/>
      <c r="AU202" s="31"/>
      <c r="AV202" s="31"/>
      <c r="AW202" s="31"/>
      <c r="AX202" s="31"/>
      <c r="AY202" s="31"/>
      <c r="AZ202" s="36"/>
      <c r="BA202" s="36"/>
      <c r="BB202" s="36"/>
      <c r="BC202" s="36"/>
      <c r="BD202" s="36"/>
      <c r="BE202" s="36"/>
      <c r="BF202" s="36"/>
      <c r="BG202" s="36"/>
      <c r="BH202" s="36"/>
      <c r="BI202" s="36"/>
      <c r="BJ202" s="36"/>
      <c r="BK202" s="36"/>
      <c r="BL202" s="36"/>
      <c r="BM202" s="36"/>
      <c r="BN202" s="36"/>
      <c r="BO202" s="36"/>
      <c r="BP202" s="36"/>
      <c r="BQ202" s="36"/>
      <c r="BR202" s="36"/>
      <c r="BS202" s="36"/>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row>
    <row r="203" spans="1:105" s="3" customFormat="1" ht="27.75" customHeight="1">
      <c r="A203" s="33" t="s">
        <v>217</v>
      </c>
      <c r="B203" s="33"/>
      <c r="C203" s="33"/>
      <c r="D203" s="33"/>
      <c r="E203" s="33"/>
      <c r="F203" s="33"/>
      <c r="G203" s="33"/>
      <c r="H203" s="34" t="s">
        <v>200</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1" t="s">
        <v>172</v>
      </c>
      <c r="AK203" s="31"/>
      <c r="AL203" s="31"/>
      <c r="AM203" s="31"/>
      <c r="AN203" s="31"/>
      <c r="AO203" s="31"/>
      <c r="AP203" s="31"/>
      <c r="AQ203" s="31"/>
      <c r="AR203" s="31"/>
      <c r="AS203" s="31"/>
      <c r="AT203" s="31"/>
      <c r="AU203" s="31"/>
      <c r="AV203" s="31"/>
      <c r="AW203" s="31"/>
      <c r="AX203" s="31"/>
      <c r="AY203" s="31"/>
      <c r="AZ203" s="36"/>
      <c r="BA203" s="36"/>
      <c r="BB203" s="36"/>
      <c r="BC203" s="36"/>
      <c r="BD203" s="36"/>
      <c r="BE203" s="36"/>
      <c r="BF203" s="36"/>
      <c r="BG203" s="36"/>
      <c r="BH203" s="36"/>
      <c r="BI203" s="36"/>
      <c r="BJ203" s="36"/>
      <c r="BK203" s="36"/>
      <c r="BL203" s="36"/>
      <c r="BM203" s="36"/>
      <c r="BN203" s="36"/>
      <c r="BO203" s="36"/>
      <c r="BP203" s="36"/>
      <c r="BQ203" s="36"/>
      <c r="BR203" s="36"/>
      <c r="BS203" s="36"/>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row>
    <row r="204" spans="1:105" s="3" customFormat="1" ht="27.75" customHeight="1">
      <c r="A204" s="33" t="s">
        <v>218</v>
      </c>
      <c r="B204" s="33"/>
      <c r="C204" s="33"/>
      <c r="D204" s="33"/>
      <c r="E204" s="33"/>
      <c r="F204" s="33"/>
      <c r="G204" s="33"/>
      <c r="H204" s="34" t="s">
        <v>202</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1" t="s">
        <v>172</v>
      </c>
      <c r="AK204" s="31"/>
      <c r="AL204" s="31"/>
      <c r="AM204" s="31"/>
      <c r="AN204" s="31"/>
      <c r="AO204" s="31"/>
      <c r="AP204" s="31"/>
      <c r="AQ204" s="31"/>
      <c r="AR204" s="31"/>
      <c r="AS204" s="31"/>
      <c r="AT204" s="31"/>
      <c r="AU204" s="31"/>
      <c r="AV204" s="31"/>
      <c r="AW204" s="31"/>
      <c r="AX204" s="31"/>
      <c r="AY204" s="31"/>
      <c r="AZ204" s="36"/>
      <c r="BA204" s="36"/>
      <c r="BB204" s="36"/>
      <c r="BC204" s="36"/>
      <c r="BD204" s="36"/>
      <c r="BE204" s="36"/>
      <c r="BF204" s="36"/>
      <c r="BG204" s="36"/>
      <c r="BH204" s="36"/>
      <c r="BI204" s="36"/>
      <c r="BJ204" s="36"/>
      <c r="BK204" s="36"/>
      <c r="BL204" s="36"/>
      <c r="BM204" s="36"/>
      <c r="BN204" s="36"/>
      <c r="BO204" s="36"/>
      <c r="BP204" s="36"/>
      <c r="BQ204" s="36"/>
      <c r="BR204" s="36"/>
      <c r="BS204" s="36"/>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row>
    <row r="205" spans="1:105" s="3" customFormat="1" ht="40.5" customHeight="1">
      <c r="A205" s="33" t="s">
        <v>219</v>
      </c>
      <c r="B205" s="33"/>
      <c r="C205" s="33"/>
      <c r="D205" s="33"/>
      <c r="E205" s="33"/>
      <c r="F205" s="33"/>
      <c r="G205" s="33"/>
      <c r="H205" s="34" t="s">
        <v>204</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1" t="s">
        <v>172</v>
      </c>
      <c r="AK205" s="31"/>
      <c r="AL205" s="31"/>
      <c r="AM205" s="31"/>
      <c r="AN205" s="31"/>
      <c r="AO205" s="31"/>
      <c r="AP205" s="31"/>
      <c r="AQ205" s="31"/>
      <c r="AR205" s="31"/>
      <c r="AS205" s="31"/>
      <c r="AT205" s="31"/>
      <c r="AU205" s="31"/>
      <c r="AV205" s="31"/>
      <c r="AW205" s="31"/>
      <c r="AX205" s="31"/>
      <c r="AY205" s="31"/>
      <c r="AZ205" s="36"/>
      <c r="BA205" s="36"/>
      <c r="BB205" s="36"/>
      <c r="BC205" s="36"/>
      <c r="BD205" s="36"/>
      <c r="BE205" s="36"/>
      <c r="BF205" s="36"/>
      <c r="BG205" s="36"/>
      <c r="BH205" s="36"/>
      <c r="BI205" s="36"/>
      <c r="BJ205" s="36"/>
      <c r="BK205" s="36"/>
      <c r="BL205" s="36"/>
      <c r="BM205" s="36"/>
      <c r="BN205" s="36"/>
      <c r="BO205" s="36"/>
      <c r="BP205" s="36"/>
      <c r="BQ205" s="36"/>
      <c r="BR205" s="36"/>
      <c r="BS205" s="36"/>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row>
    <row r="206" spans="1:105" s="3" customFormat="1" ht="15" customHeight="1">
      <c r="A206" s="33" t="s">
        <v>220</v>
      </c>
      <c r="B206" s="33"/>
      <c r="C206" s="33"/>
      <c r="D206" s="33"/>
      <c r="E206" s="33"/>
      <c r="F206" s="33"/>
      <c r="G206" s="33"/>
      <c r="H206" s="34" t="s">
        <v>37</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1" t="s">
        <v>172</v>
      </c>
      <c r="AK206" s="31"/>
      <c r="AL206" s="31"/>
      <c r="AM206" s="31"/>
      <c r="AN206" s="31"/>
      <c r="AO206" s="31"/>
      <c r="AP206" s="31"/>
      <c r="AQ206" s="31"/>
      <c r="AR206" s="31"/>
      <c r="AS206" s="31"/>
      <c r="AT206" s="31"/>
      <c r="AU206" s="31"/>
      <c r="AV206" s="31"/>
      <c r="AW206" s="31"/>
      <c r="AX206" s="31"/>
      <c r="AY206" s="31"/>
      <c r="AZ206" s="36">
        <f>AZ170-AZ187-AZ196</f>
        <v>-554.3187884213116</v>
      </c>
      <c r="BA206" s="36"/>
      <c r="BB206" s="36"/>
      <c r="BC206" s="36"/>
      <c r="BD206" s="36"/>
      <c r="BE206" s="36"/>
      <c r="BF206" s="36"/>
      <c r="BG206" s="36"/>
      <c r="BH206" s="36"/>
      <c r="BI206" s="36"/>
      <c r="BJ206" s="36"/>
      <c r="BK206" s="36"/>
      <c r="BL206" s="36"/>
      <c r="BM206" s="36"/>
      <c r="BN206" s="36"/>
      <c r="BO206" s="36"/>
      <c r="BP206" s="36"/>
      <c r="BQ206" s="36"/>
      <c r="BR206" s="36"/>
      <c r="BS206" s="36"/>
      <c r="BT206" s="36">
        <f>BT170-BT187-BT196</f>
        <v>-2.3447910280083306E-13</v>
      </c>
      <c r="BU206" s="36"/>
      <c r="BV206" s="36"/>
      <c r="BW206" s="36"/>
      <c r="BX206" s="36"/>
      <c r="BY206" s="36"/>
      <c r="BZ206" s="36"/>
      <c r="CA206" s="36"/>
      <c r="CB206" s="36"/>
      <c r="CC206" s="36"/>
      <c r="CD206" s="36"/>
      <c r="CE206" s="36"/>
      <c r="CF206" s="36"/>
      <c r="CG206" s="36"/>
      <c r="CH206" s="36"/>
      <c r="CI206" s="36"/>
      <c r="CJ206" s="36"/>
      <c r="CK206" s="36">
        <f>CK170-CK187-CK196</f>
        <v>0</v>
      </c>
      <c r="CL206" s="36"/>
      <c r="CM206" s="36"/>
      <c r="CN206" s="36"/>
      <c r="CO206" s="36"/>
      <c r="CP206" s="36"/>
      <c r="CQ206" s="36"/>
      <c r="CR206" s="36"/>
      <c r="CS206" s="36"/>
      <c r="CT206" s="36"/>
      <c r="CU206" s="36"/>
      <c r="CV206" s="36"/>
      <c r="CW206" s="36"/>
      <c r="CX206" s="36"/>
      <c r="CY206" s="36"/>
      <c r="CZ206" s="36"/>
      <c r="DA206" s="36"/>
    </row>
    <row r="207" spans="1:105" s="3" customFormat="1" ht="54" customHeight="1">
      <c r="A207" s="33" t="s">
        <v>221</v>
      </c>
      <c r="B207" s="33"/>
      <c r="C207" s="33"/>
      <c r="D207" s="33"/>
      <c r="E207" s="33"/>
      <c r="F207" s="33"/>
      <c r="G207" s="33"/>
      <c r="H207" s="34" t="s">
        <v>222</v>
      </c>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1" t="s">
        <v>159</v>
      </c>
      <c r="AK207" s="31"/>
      <c r="AL207" s="31"/>
      <c r="AM207" s="31"/>
      <c r="AN207" s="31"/>
      <c r="AO207" s="31"/>
      <c r="AP207" s="31"/>
      <c r="AQ207" s="31"/>
      <c r="AR207" s="31"/>
      <c r="AS207" s="31"/>
      <c r="AT207" s="31"/>
      <c r="AU207" s="31"/>
      <c r="AV207" s="31"/>
      <c r="AW207" s="31"/>
      <c r="AX207" s="31"/>
      <c r="AY207" s="31"/>
      <c r="AZ207" s="36">
        <f>AZ206/AZ170*100</f>
        <v>-21.49009560176301</v>
      </c>
      <c r="BA207" s="36"/>
      <c r="BB207" s="36"/>
      <c r="BC207" s="36"/>
      <c r="BD207" s="36"/>
      <c r="BE207" s="36"/>
      <c r="BF207" s="36"/>
      <c r="BG207" s="36"/>
      <c r="BH207" s="36"/>
      <c r="BI207" s="36"/>
      <c r="BJ207" s="36"/>
      <c r="BK207" s="36"/>
      <c r="BL207" s="36"/>
      <c r="BM207" s="36"/>
      <c r="BN207" s="36"/>
      <c r="BO207" s="36"/>
      <c r="BP207" s="36"/>
      <c r="BQ207" s="36"/>
      <c r="BR207" s="36"/>
      <c r="BS207" s="36"/>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row>
    <row r="208" spans="1:105" s="3" customFormat="1" ht="78.75" customHeight="1">
      <c r="A208" s="33" t="s">
        <v>223</v>
      </c>
      <c r="B208" s="33"/>
      <c r="C208" s="33"/>
      <c r="D208" s="33"/>
      <c r="E208" s="33"/>
      <c r="F208" s="33"/>
      <c r="G208" s="33"/>
      <c r="H208" s="34" t="s">
        <v>162</v>
      </c>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7" t="s">
        <v>293</v>
      </c>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9"/>
      <c r="CK208" s="48" t="s">
        <v>294</v>
      </c>
      <c r="CL208" s="49"/>
      <c r="CM208" s="49"/>
      <c r="CN208" s="49"/>
      <c r="CO208" s="49"/>
      <c r="CP208" s="49"/>
      <c r="CQ208" s="49"/>
      <c r="CR208" s="49"/>
      <c r="CS208" s="49"/>
      <c r="CT208" s="49"/>
      <c r="CU208" s="49"/>
      <c r="CV208" s="49"/>
      <c r="CW208" s="49"/>
      <c r="CX208" s="49"/>
      <c r="CY208" s="49"/>
      <c r="CZ208" s="49"/>
      <c r="DA208" s="49"/>
    </row>
  </sheetData>
  <sheetProtection/>
  <mergeCells count="1056">
    <mergeCell ref="A33:AI34"/>
    <mergeCell ref="CK33:DA33"/>
    <mergeCell ref="CK208:DA208"/>
    <mergeCell ref="AZ33:BS33"/>
    <mergeCell ref="BT33:CJ33"/>
    <mergeCell ref="BT191:CJ191"/>
    <mergeCell ref="BT189:CJ189"/>
    <mergeCell ref="CK189:DA189"/>
    <mergeCell ref="BT190:CJ190"/>
    <mergeCell ref="CK190:DA190"/>
    <mergeCell ref="AJ33:AY34"/>
    <mergeCell ref="A207:G207"/>
    <mergeCell ref="H207:AI207"/>
    <mergeCell ref="A208:G208"/>
    <mergeCell ref="H208:AI208"/>
    <mergeCell ref="AJ207:AY207"/>
    <mergeCell ref="A203:G203"/>
    <mergeCell ref="H203:AI203"/>
    <mergeCell ref="A204:G204"/>
    <mergeCell ref="H204:AI204"/>
    <mergeCell ref="CK187:DA187"/>
    <mergeCell ref="BT187:CJ187"/>
    <mergeCell ref="CK188:DA188"/>
    <mergeCell ref="BT188:CJ188"/>
    <mergeCell ref="CK191:DA191"/>
    <mergeCell ref="AZ207:BS207"/>
    <mergeCell ref="BT205:CJ205"/>
    <mergeCell ref="CK205:DA205"/>
    <mergeCell ref="BT206:CJ206"/>
    <mergeCell ref="CK206:DA206"/>
    <mergeCell ref="CK207:DA207"/>
    <mergeCell ref="BT207:CJ207"/>
    <mergeCell ref="A205:G205"/>
    <mergeCell ref="H205:AI205"/>
    <mergeCell ref="AJ205:AY205"/>
    <mergeCell ref="AZ205:BS205"/>
    <mergeCell ref="A206:G206"/>
    <mergeCell ref="H206:AI206"/>
    <mergeCell ref="AJ206:AY206"/>
    <mergeCell ref="AZ206:BS206"/>
    <mergeCell ref="AJ204:AY204"/>
    <mergeCell ref="AZ204:BS204"/>
    <mergeCell ref="AJ203:AY203"/>
    <mergeCell ref="AZ203:BS203"/>
    <mergeCell ref="BT201:CJ201"/>
    <mergeCell ref="CK201:DA201"/>
    <mergeCell ref="BT202:CJ202"/>
    <mergeCell ref="CK202:DA202"/>
    <mergeCell ref="BT204:CJ204"/>
    <mergeCell ref="CK204:DA204"/>
    <mergeCell ref="CK203:DA203"/>
    <mergeCell ref="BT203:CJ203"/>
    <mergeCell ref="A201:G201"/>
    <mergeCell ref="H201:AI201"/>
    <mergeCell ref="AJ201:AY201"/>
    <mergeCell ref="AZ201:BS201"/>
    <mergeCell ref="A202:G202"/>
    <mergeCell ref="H202:AI202"/>
    <mergeCell ref="AJ202:AY202"/>
    <mergeCell ref="AZ202:BS202"/>
    <mergeCell ref="A199:G199"/>
    <mergeCell ref="H199:AI199"/>
    <mergeCell ref="A200:G200"/>
    <mergeCell ref="H200:AI200"/>
    <mergeCell ref="AJ200:AY200"/>
    <mergeCell ref="AZ200:BS200"/>
    <mergeCell ref="AJ199:AY199"/>
    <mergeCell ref="AZ199:BS199"/>
    <mergeCell ref="BT197:CJ197"/>
    <mergeCell ref="CK197:DA197"/>
    <mergeCell ref="BT198:CJ198"/>
    <mergeCell ref="CK198:DA198"/>
    <mergeCell ref="BT200:CJ200"/>
    <mergeCell ref="CK200:DA200"/>
    <mergeCell ref="CK199:DA199"/>
    <mergeCell ref="BT199:CJ199"/>
    <mergeCell ref="A197:G197"/>
    <mergeCell ref="H197:AI197"/>
    <mergeCell ref="AJ197:AY197"/>
    <mergeCell ref="AZ197:BS197"/>
    <mergeCell ref="A198:G198"/>
    <mergeCell ref="H198:AI198"/>
    <mergeCell ref="AJ198:AY198"/>
    <mergeCell ref="AZ198:BS198"/>
    <mergeCell ref="A195:G195"/>
    <mergeCell ref="H195:AI195"/>
    <mergeCell ref="A196:G196"/>
    <mergeCell ref="H196:AI196"/>
    <mergeCell ref="AJ196:AY196"/>
    <mergeCell ref="AZ196:BS196"/>
    <mergeCell ref="AJ195:AY195"/>
    <mergeCell ref="AZ195:BS195"/>
    <mergeCell ref="BT193:CJ193"/>
    <mergeCell ref="CK193:DA193"/>
    <mergeCell ref="BT194:CJ194"/>
    <mergeCell ref="CK194:DA194"/>
    <mergeCell ref="BT196:CJ196"/>
    <mergeCell ref="CK196:DA196"/>
    <mergeCell ref="CK195:DA195"/>
    <mergeCell ref="BT195:CJ195"/>
    <mergeCell ref="AZ191:BS191"/>
    <mergeCell ref="A193:G193"/>
    <mergeCell ref="H193:AI193"/>
    <mergeCell ref="AJ193:AY193"/>
    <mergeCell ref="AZ193:BS193"/>
    <mergeCell ref="A194:G194"/>
    <mergeCell ref="H194:AI194"/>
    <mergeCell ref="AJ194:AY194"/>
    <mergeCell ref="AZ194:BS194"/>
    <mergeCell ref="H190:AI190"/>
    <mergeCell ref="AJ190:AY190"/>
    <mergeCell ref="AZ190:BS190"/>
    <mergeCell ref="A191:G191"/>
    <mergeCell ref="H191:AI191"/>
    <mergeCell ref="A192:G192"/>
    <mergeCell ref="H192:AI192"/>
    <mergeCell ref="AJ192:AY192"/>
    <mergeCell ref="AZ192:BS192"/>
    <mergeCell ref="AJ191:AY191"/>
    <mergeCell ref="AZ188:BS188"/>
    <mergeCell ref="AJ187:AY187"/>
    <mergeCell ref="AZ187:BS187"/>
    <mergeCell ref="BT192:CJ192"/>
    <mergeCell ref="CK192:DA192"/>
    <mergeCell ref="A189:G189"/>
    <mergeCell ref="H189:AI189"/>
    <mergeCell ref="AJ189:AY189"/>
    <mergeCell ref="AZ189:BS189"/>
    <mergeCell ref="A190:G190"/>
    <mergeCell ref="BT185:CJ185"/>
    <mergeCell ref="CK185:DA185"/>
    <mergeCell ref="BT186:CJ186"/>
    <mergeCell ref="CK186:DA186"/>
    <mergeCell ref="AJ208:CJ208"/>
    <mergeCell ref="A187:G187"/>
    <mergeCell ref="H187:AI187"/>
    <mergeCell ref="A188:G188"/>
    <mergeCell ref="H188:AI188"/>
    <mergeCell ref="AJ188:AY188"/>
    <mergeCell ref="A185:G185"/>
    <mergeCell ref="H185:AI185"/>
    <mergeCell ref="AJ185:AY185"/>
    <mergeCell ref="AZ185:BS185"/>
    <mergeCell ref="A186:G186"/>
    <mergeCell ref="H186:AI186"/>
    <mergeCell ref="AJ186:AY186"/>
    <mergeCell ref="AZ186:BS186"/>
    <mergeCell ref="A183:G183"/>
    <mergeCell ref="H183:AI183"/>
    <mergeCell ref="A184:G184"/>
    <mergeCell ref="H184:AI184"/>
    <mergeCell ref="AJ184:AY184"/>
    <mergeCell ref="AZ184:BS184"/>
    <mergeCell ref="AJ183:AY183"/>
    <mergeCell ref="AZ183:BS183"/>
    <mergeCell ref="BT181:CJ181"/>
    <mergeCell ref="CK181:DA181"/>
    <mergeCell ref="BT182:CJ182"/>
    <mergeCell ref="CK182:DA182"/>
    <mergeCell ref="BT184:CJ184"/>
    <mergeCell ref="CK184:DA184"/>
    <mergeCell ref="A181:G181"/>
    <mergeCell ref="H181:AI181"/>
    <mergeCell ref="AJ181:AY181"/>
    <mergeCell ref="AZ181:BS181"/>
    <mergeCell ref="BT183:CJ183"/>
    <mergeCell ref="CK183:DA183"/>
    <mergeCell ref="A182:G182"/>
    <mergeCell ref="H182:AI182"/>
    <mergeCell ref="AJ182:AY182"/>
    <mergeCell ref="AZ182:BS182"/>
    <mergeCell ref="BT180:CJ180"/>
    <mergeCell ref="CK180:DA180"/>
    <mergeCell ref="A179:G179"/>
    <mergeCell ref="H179:AI179"/>
    <mergeCell ref="A180:G180"/>
    <mergeCell ref="H180:AI180"/>
    <mergeCell ref="AJ180:AY180"/>
    <mergeCell ref="AZ180:BS180"/>
    <mergeCell ref="AJ179:AY179"/>
    <mergeCell ref="AZ179:BS179"/>
    <mergeCell ref="BT177:CJ177"/>
    <mergeCell ref="CK177:DA177"/>
    <mergeCell ref="AZ177:BS177"/>
    <mergeCell ref="BT179:CJ179"/>
    <mergeCell ref="CK179:DA179"/>
    <mergeCell ref="BT178:CJ178"/>
    <mergeCell ref="CK178:DA178"/>
    <mergeCell ref="AZ178:BS178"/>
    <mergeCell ref="A177:G177"/>
    <mergeCell ref="H177:AI177"/>
    <mergeCell ref="AJ177:AY177"/>
    <mergeCell ref="A178:G178"/>
    <mergeCell ref="H178:AI178"/>
    <mergeCell ref="AJ178:AY178"/>
    <mergeCell ref="A175:G175"/>
    <mergeCell ref="H175:AI175"/>
    <mergeCell ref="A176:G176"/>
    <mergeCell ref="H176:AI176"/>
    <mergeCell ref="AJ176:AY176"/>
    <mergeCell ref="AZ176:BS176"/>
    <mergeCell ref="AJ175:AY175"/>
    <mergeCell ref="AZ175:BS175"/>
    <mergeCell ref="BT173:CJ173"/>
    <mergeCell ref="CK173:DA173"/>
    <mergeCell ref="BT174:CJ174"/>
    <mergeCell ref="CK174:DA174"/>
    <mergeCell ref="BT176:CJ176"/>
    <mergeCell ref="CK176:DA176"/>
    <mergeCell ref="A173:G173"/>
    <mergeCell ref="H173:AI173"/>
    <mergeCell ref="AJ173:AY173"/>
    <mergeCell ref="AZ173:BS173"/>
    <mergeCell ref="BT175:CJ175"/>
    <mergeCell ref="CK175:DA175"/>
    <mergeCell ref="A174:G174"/>
    <mergeCell ref="H174:AI174"/>
    <mergeCell ref="AJ174:AY174"/>
    <mergeCell ref="AZ174:BS174"/>
    <mergeCell ref="A171:G171"/>
    <mergeCell ref="H171:AI171"/>
    <mergeCell ref="A172:G172"/>
    <mergeCell ref="H172:AI172"/>
    <mergeCell ref="AJ172:AY172"/>
    <mergeCell ref="AZ172:BS172"/>
    <mergeCell ref="AJ171:AY171"/>
    <mergeCell ref="AZ171:BS171"/>
    <mergeCell ref="BT169:CJ169"/>
    <mergeCell ref="CK169:DA169"/>
    <mergeCell ref="BT170:CJ170"/>
    <mergeCell ref="CK170:DA170"/>
    <mergeCell ref="BT172:CJ172"/>
    <mergeCell ref="CK172:DA172"/>
    <mergeCell ref="A169:G169"/>
    <mergeCell ref="H169:AI169"/>
    <mergeCell ref="AJ169:AY169"/>
    <mergeCell ref="AZ169:BS169"/>
    <mergeCell ref="BT171:CJ171"/>
    <mergeCell ref="CK171:DA171"/>
    <mergeCell ref="A170:G170"/>
    <mergeCell ref="H170:AI170"/>
    <mergeCell ref="AJ170:AY170"/>
    <mergeCell ref="AZ170:BS170"/>
    <mergeCell ref="A167:G167"/>
    <mergeCell ref="H167:AI167"/>
    <mergeCell ref="A168:G168"/>
    <mergeCell ref="H168:AI168"/>
    <mergeCell ref="AJ168:AY168"/>
    <mergeCell ref="AZ168:BS168"/>
    <mergeCell ref="AJ167:AY167"/>
    <mergeCell ref="AZ167:BS167"/>
    <mergeCell ref="BT165:CJ165"/>
    <mergeCell ref="CK165:DA165"/>
    <mergeCell ref="BT166:CJ166"/>
    <mergeCell ref="CK166:DA166"/>
    <mergeCell ref="BT168:CJ168"/>
    <mergeCell ref="CK168:DA168"/>
    <mergeCell ref="A165:G165"/>
    <mergeCell ref="H165:AI165"/>
    <mergeCell ref="AJ165:AY165"/>
    <mergeCell ref="AZ165:BS165"/>
    <mergeCell ref="BT167:CJ167"/>
    <mergeCell ref="CK167:DA167"/>
    <mergeCell ref="A166:G166"/>
    <mergeCell ref="H166:AI166"/>
    <mergeCell ref="AJ166:AY166"/>
    <mergeCell ref="AZ166:BS166"/>
    <mergeCell ref="BT164:CJ164"/>
    <mergeCell ref="CK164:DA164"/>
    <mergeCell ref="A162:G162"/>
    <mergeCell ref="H162:AI162"/>
    <mergeCell ref="A163:DA163"/>
    <mergeCell ref="A164:G164"/>
    <mergeCell ref="H164:AI164"/>
    <mergeCell ref="AJ164:AY164"/>
    <mergeCell ref="AZ164:BS164"/>
    <mergeCell ref="AJ162:AY162"/>
    <mergeCell ref="AZ162:BS162"/>
    <mergeCell ref="BT160:CJ160"/>
    <mergeCell ref="CK160:DA160"/>
    <mergeCell ref="BT161:CJ161"/>
    <mergeCell ref="CK161:DA161"/>
    <mergeCell ref="BT162:CJ162"/>
    <mergeCell ref="CK162:DA162"/>
    <mergeCell ref="A160:G160"/>
    <mergeCell ref="H160:AI160"/>
    <mergeCell ref="AJ160:AY160"/>
    <mergeCell ref="AZ160:BS160"/>
    <mergeCell ref="A161:G161"/>
    <mergeCell ref="H161:AI161"/>
    <mergeCell ref="AJ161:AY161"/>
    <mergeCell ref="AZ161:BS161"/>
    <mergeCell ref="A158:G158"/>
    <mergeCell ref="H158:AI158"/>
    <mergeCell ref="A159:G159"/>
    <mergeCell ref="H159:AI159"/>
    <mergeCell ref="AJ159:AY159"/>
    <mergeCell ref="AZ159:BS159"/>
    <mergeCell ref="AJ158:AY158"/>
    <mergeCell ref="AZ158:BS158"/>
    <mergeCell ref="BT156:CJ156"/>
    <mergeCell ref="CK156:DA156"/>
    <mergeCell ref="BT157:CJ157"/>
    <mergeCell ref="CK157:DA157"/>
    <mergeCell ref="BT159:CJ159"/>
    <mergeCell ref="CK159:DA159"/>
    <mergeCell ref="A156:G156"/>
    <mergeCell ref="H156:AI156"/>
    <mergeCell ref="AJ156:AY156"/>
    <mergeCell ref="AZ156:BS156"/>
    <mergeCell ref="BT158:CJ158"/>
    <mergeCell ref="CK158:DA158"/>
    <mergeCell ref="A157:G157"/>
    <mergeCell ref="H157:AI157"/>
    <mergeCell ref="AJ157:AY157"/>
    <mergeCell ref="AZ157:BS157"/>
    <mergeCell ref="A154:G154"/>
    <mergeCell ref="H154:AI154"/>
    <mergeCell ref="A155:G155"/>
    <mergeCell ref="H155:AI155"/>
    <mergeCell ref="AJ155:AY155"/>
    <mergeCell ref="AZ155:BS155"/>
    <mergeCell ref="AJ154:AY154"/>
    <mergeCell ref="AZ154:BS154"/>
    <mergeCell ref="BT152:CJ152"/>
    <mergeCell ref="CK152:DA152"/>
    <mergeCell ref="BT153:CJ153"/>
    <mergeCell ref="CK153:DA153"/>
    <mergeCell ref="BT155:CJ155"/>
    <mergeCell ref="CK155:DA155"/>
    <mergeCell ref="A152:G152"/>
    <mergeCell ref="H152:AI152"/>
    <mergeCell ref="AJ152:AY152"/>
    <mergeCell ref="AZ152:BS152"/>
    <mergeCell ref="BT154:CJ154"/>
    <mergeCell ref="CK154:DA154"/>
    <mergeCell ref="A153:G153"/>
    <mergeCell ref="H153:AI153"/>
    <mergeCell ref="AJ153:AY153"/>
    <mergeCell ref="AZ153:BS153"/>
    <mergeCell ref="A150:G150"/>
    <mergeCell ref="H150:AI150"/>
    <mergeCell ref="A151:G151"/>
    <mergeCell ref="H151:AI151"/>
    <mergeCell ref="AJ151:AY151"/>
    <mergeCell ref="AZ151:BS151"/>
    <mergeCell ref="AJ150:AY150"/>
    <mergeCell ref="AZ150:BS150"/>
    <mergeCell ref="BT148:CJ148"/>
    <mergeCell ref="CK148:DA148"/>
    <mergeCell ref="BT149:CJ149"/>
    <mergeCell ref="CK149:DA149"/>
    <mergeCell ref="BT151:CJ151"/>
    <mergeCell ref="CK151:DA151"/>
    <mergeCell ref="A148:G148"/>
    <mergeCell ref="H148:AI148"/>
    <mergeCell ref="AJ148:AY148"/>
    <mergeCell ref="AZ148:BS148"/>
    <mergeCell ref="BT150:CJ150"/>
    <mergeCell ref="CK150:DA150"/>
    <mergeCell ref="A149:G149"/>
    <mergeCell ref="H149:AI149"/>
    <mergeCell ref="AJ149:AY149"/>
    <mergeCell ref="AZ149:BS149"/>
    <mergeCell ref="A146:G146"/>
    <mergeCell ref="H146:AI146"/>
    <mergeCell ref="A147:G147"/>
    <mergeCell ref="H147:AI147"/>
    <mergeCell ref="AJ147:AY147"/>
    <mergeCell ref="AZ147:BS147"/>
    <mergeCell ref="AJ146:AY146"/>
    <mergeCell ref="AZ146:BS146"/>
    <mergeCell ref="BT144:CJ144"/>
    <mergeCell ref="CK144:DA144"/>
    <mergeCell ref="BT145:CJ145"/>
    <mergeCell ref="CK145:DA145"/>
    <mergeCell ref="BT147:CJ147"/>
    <mergeCell ref="CK147:DA147"/>
    <mergeCell ref="A144:G144"/>
    <mergeCell ref="H144:AI144"/>
    <mergeCell ref="AJ144:AY144"/>
    <mergeCell ref="AZ144:BS144"/>
    <mergeCell ref="BT146:CJ146"/>
    <mergeCell ref="CK146:DA146"/>
    <mergeCell ref="A145:G145"/>
    <mergeCell ref="H145:AI145"/>
    <mergeCell ref="AJ145:AY145"/>
    <mergeCell ref="AZ145:BS145"/>
    <mergeCell ref="A142:G142"/>
    <mergeCell ref="H142:AI142"/>
    <mergeCell ref="A143:G143"/>
    <mergeCell ref="H143:AI143"/>
    <mergeCell ref="AJ143:AY143"/>
    <mergeCell ref="AZ143:BS143"/>
    <mergeCell ref="AJ142:AY142"/>
    <mergeCell ref="AZ142:BS142"/>
    <mergeCell ref="BT140:CJ140"/>
    <mergeCell ref="CK140:DA140"/>
    <mergeCell ref="BT141:CJ141"/>
    <mergeCell ref="CK141:DA141"/>
    <mergeCell ref="BT143:CJ143"/>
    <mergeCell ref="CK143:DA143"/>
    <mergeCell ref="A140:G140"/>
    <mergeCell ref="H140:AI140"/>
    <mergeCell ref="AJ140:AY140"/>
    <mergeCell ref="AZ140:BS140"/>
    <mergeCell ref="BT142:CJ142"/>
    <mergeCell ref="CK142:DA142"/>
    <mergeCell ref="A141:G141"/>
    <mergeCell ref="H141:AI141"/>
    <mergeCell ref="AJ141:AY141"/>
    <mergeCell ref="AZ141:BS141"/>
    <mergeCell ref="A138:G138"/>
    <mergeCell ref="H138:AI138"/>
    <mergeCell ref="A139:G139"/>
    <mergeCell ref="H139:AI139"/>
    <mergeCell ref="AJ139:AY139"/>
    <mergeCell ref="AZ139:BS139"/>
    <mergeCell ref="AJ138:AY138"/>
    <mergeCell ref="AZ138:BS138"/>
    <mergeCell ref="BT136:CJ136"/>
    <mergeCell ref="CK136:DA136"/>
    <mergeCell ref="BT137:CJ137"/>
    <mergeCell ref="CK137:DA137"/>
    <mergeCell ref="BT139:CJ139"/>
    <mergeCell ref="CK139:DA139"/>
    <mergeCell ref="A136:G136"/>
    <mergeCell ref="H136:AI136"/>
    <mergeCell ref="AJ136:AY136"/>
    <mergeCell ref="AZ136:BS136"/>
    <mergeCell ref="BT138:CJ138"/>
    <mergeCell ref="CK138:DA138"/>
    <mergeCell ref="A137:G137"/>
    <mergeCell ref="H137:AI137"/>
    <mergeCell ref="AJ137:AY137"/>
    <mergeCell ref="AZ137:BS137"/>
    <mergeCell ref="A134:G134"/>
    <mergeCell ref="H134:AI134"/>
    <mergeCell ref="A135:G135"/>
    <mergeCell ref="H135:AI135"/>
    <mergeCell ref="AJ135:AY135"/>
    <mergeCell ref="AZ135:BS135"/>
    <mergeCell ref="AJ134:AY134"/>
    <mergeCell ref="AZ134:BS134"/>
    <mergeCell ref="BT132:CJ132"/>
    <mergeCell ref="CK132:DA132"/>
    <mergeCell ref="BT133:CJ133"/>
    <mergeCell ref="CK133:DA133"/>
    <mergeCell ref="BT135:CJ135"/>
    <mergeCell ref="CK135:DA135"/>
    <mergeCell ref="A132:G132"/>
    <mergeCell ref="H132:AI132"/>
    <mergeCell ref="AJ132:AY132"/>
    <mergeCell ref="AZ132:BS132"/>
    <mergeCell ref="BT134:CJ134"/>
    <mergeCell ref="CK134:DA134"/>
    <mergeCell ref="A133:G133"/>
    <mergeCell ref="H133:AI133"/>
    <mergeCell ref="AJ133:AY133"/>
    <mergeCell ref="AZ133:BS133"/>
    <mergeCell ref="A130:G130"/>
    <mergeCell ref="H130:AI130"/>
    <mergeCell ref="A131:G131"/>
    <mergeCell ref="H131:AI131"/>
    <mergeCell ref="AJ131:AY131"/>
    <mergeCell ref="AZ131:BS131"/>
    <mergeCell ref="AJ130:AY130"/>
    <mergeCell ref="AZ130:BS130"/>
    <mergeCell ref="BT128:CJ128"/>
    <mergeCell ref="CK128:DA128"/>
    <mergeCell ref="BT129:CJ129"/>
    <mergeCell ref="CK129:DA129"/>
    <mergeCell ref="BT131:CJ131"/>
    <mergeCell ref="CK131:DA131"/>
    <mergeCell ref="A128:G128"/>
    <mergeCell ref="H128:AI128"/>
    <mergeCell ref="AJ128:AY128"/>
    <mergeCell ref="AZ128:BS128"/>
    <mergeCell ref="BT130:CJ130"/>
    <mergeCell ref="CK130:DA130"/>
    <mergeCell ref="A129:G129"/>
    <mergeCell ref="H129:AI129"/>
    <mergeCell ref="AJ129:AY129"/>
    <mergeCell ref="AZ129:BS129"/>
    <mergeCell ref="A126:G126"/>
    <mergeCell ref="H126:AI126"/>
    <mergeCell ref="A127:G127"/>
    <mergeCell ref="H127:AI127"/>
    <mergeCell ref="AJ127:AY127"/>
    <mergeCell ref="AZ127:BS127"/>
    <mergeCell ref="AJ126:AY126"/>
    <mergeCell ref="AZ126:BS126"/>
    <mergeCell ref="BT124:CJ124"/>
    <mergeCell ref="CK124:DA124"/>
    <mergeCell ref="BT125:CJ125"/>
    <mergeCell ref="CK125:DA125"/>
    <mergeCell ref="BT127:CJ127"/>
    <mergeCell ref="CK127:DA127"/>
    <mergeCell ref="A124:G124"/>
    <mergeCell ref="H124:AI124"/>
    <mergeCell ref="AJ124:AY124"/>
    <mergeCell ref="AZ124:BS124"/>
    <mergeCell ref="BT126:CJ126"/>
    <mergeCell ref="CK126:DA126"/>
    <mergeCell ref="A125:G125"/>
    <mergeCell ref="H125:AI125"/>
    <mergeCell ref="AJ125:AY125"/>
    <mergeCell ref="AZ125:BS125"/>
    <mergeCell ref="A122:G122"/>
    <mergeCell ref="H122:AI122"/>
    <mergeCell ref="A123:G123"/>
    <mergeCell ref="H123:AI123"/>
    <mergeCell ref="AJ123:AY123"/>
    <mergeCell ref="AZ123:BS123"/>
    <mergeCell ref="AJ122:AY122"/>
    <mergeCell ref="AZ122:BS122"/>
    <mergeCell ref="BT120:CJ120"/>
    <mergeCell ref="CK120:DA120"/>
    <mergeCell ref="BT121:CJ121"/>
    <mergeCell ref="CK121:DA121"/>
    <mergeCell ref="BT123:CJ123"/>
    <mergeCell ref="CK123:DA123"/>
    <mergeCell ref="A120:G120"/>
    <mergeCell ref="H120:AI120"/>
    <mergeCell ref="AJ120:AY120"/>
    <mergeCell ref="AZ120:BS120"/>
    <mergeCell ref="BT122:CJ122"/>
    <mergeCell ref="CK122:DA122"/>
    <mergeCell ref="A121:G121"/>
    <mergeCell ref="H121:AI121"/>
    <mergeCell ref="AJ121:AY121"/>
    <mergeCell ref="AZ121:BS121"/>
    <mergeCell ref="A118:G118"/>
    <mergeCell ref="H118:AI118"/>
    <mergeCell ref="A119:G119"/>
    <mergeCell ref="H119:AI119"/>
    <mergeCell ref="AJ119:AY119"/>
    <mergeCell ref="AZ119:BS119"/>
    <mergeCell ref="AJ118:AY118"/>
    <mergeCell ref="AZ118:BS118"/>
    <mergeCell ref="BT116:CJ116"/>
    <mergeCell ref="CK116:DA116"/>
    <mergeCell ref="BT117:CJ117"/>
    <mergeCell ref="CK117:DA117"/>
    <mergeCell ref="BT119:CJ119"/>
    <mergeCell ref="CK119:DA119"/>
    <mergeCell ref="A116:G116"/>
    <mergeCell ref="H116:AI116"/>
    <mergeCell ref="AJ116:AY116"/>
    <mergeCell ref="AZ116:BS116"/>
    <mergeCell ref="BT118:CJ118"/>
    <mergeCell ref="CK118:DA118"/>
    <mergeCell ref="A117:G117"/>
    <mergeCell ref="H117:AI117"/>
    <mergeCell ref="AJ117:AY117"/>
    <mergeCell ref="AZ117:BS117"/>
    <mergeCell ref="A114:G114"/>
    <mergeCell ref="H114:AI114"/>
    <mergeCell ref="A115:G115"/>
    <mergeCell ref="H115:AI115"/>
    <mergeCell ref="AJ115:AY115"/>
    <mergeCell ref="AZ115:BS115"/>
    <mergeCell ref="AJ114:AY114"/>
    <mergeCell ref="AZ114:BS114"/>
    <mergeCell ref="BT112:CJ112"/>
    <mergeCell ref="CK112:DA112"/>
    <mergeCell ref="BT113:CJ113"/>
    <mergeCell ref="CK113:DA113"/>
    <mergeCell ref="BT115:CJ115"/>
    <mergeCell ref="CK115:DA115"/>
    <mergeCell ref="A112:G112"/>
    <mergeCell ref="H112:AI112"/>
    <mergeCell ref="AJ112:AY112"/>
    <mergeCell ref="AZ112:BS112"/>
    <mergeCell ref="BT114:CJ114"/>
    <mergeCell ref="CK114:DA114"/>
    <mergeCell ref="A113:G113"/>
    <mergeCell ref="H113:AI113"/>
    <mergeCell ref="AJ113:AY113"/>
    <mergeCell ref="AZ113:BS113"/>
    <mergeCell ref="A110:G110"/>
    <mergeCell ref="H110:AI110"/>
    <mergeCell ref="A111:G111"/>
    <mergeCell ref="H111:AI111"/>
    <mergeCell ref="AJ111:AY111"/>
    <mergeCell ref="AZ111:BS111"/>
    <mergeCell ref="AJ110:AY110"/>
    <mergeCell ref="AZ110:BS110"/>
    <mergeCell ref="BT108:CJ108"/>
    <mergeCell ref="CK108:DA108"/>
    <mergeCell ref="BT109:CJ109"/>
    <mergeCell ref="CK109:DA109"/>
    <mergeCell ref="BT111:CJ111"/>
    <mergeCell ref="CK111:DA111"/>
    <mergeCell ref="A108:G108"/>
    <mergeCell ref="H108:AI108"/>
    <mergeCell ref="AJ108:AY108"/>
    <mergeCell ref="AZ108:BS108"/>
    <mergeCell ref="BT110:CJ110"/>
    <mergeCell ref="CK110:DA110"/>
    <mergeCell ref="A109:G109"/>
    <mergeCell ref="H109:AI109"/>
    <mergeCell ref="AJ109:AY109"/>
    <mergeCell ref="AZ109:BS109"/>
    <mergeCell ref="A106:G106"/>
    <mergeCell ref="H106:AI106"/>
    <mergeCell ref="A107:G107"/>
    <mergeCell ref="H107:AI107"/>
    <mergeCell ref="AJ107:AY107"/>
    <mergeCell ref="AZ107:BS107"/>
    <mergeCell ref="AJ106:AY106"/>
    <mergeCell ref="AZ106:BS106"/>
    <mergeCell ref="BT104:CJ104"/>
    <mergeCell ref="CK104:DA104"/>
    <mergeCell ref="BT105:CJ105"/>
    <mergeCell ref="CK105:DA105"/>
    <mergeCell ref="BT107:CJ107"/>
    <mergeCell ref="CK107:DA107"/>
    <mergeCell ref="A104:G104"/>
    <mergeCell ref="H104:AI104"/>
    <mergeCell ref="AJ104:AY104"/>
    <mergeCell ref="AZ104:BS104"/>
    <mergeCell ref="BT106:CJ106"/>
    <mergeCell ref="CK106:DA106"/>
    <mergeCell ref="A105:G105"/>
    <mergeCell ref="H105:AI105"/>
    <mergeCell ref="AJ105:AY105"/>
    <mergeCell ref="AZ105:BS105"/>
    <mergeCell ref="A102:G102"/>
    <mergeCell ref="H102:AI102"/>
    <mergeCell ref="A103:G103"/>
    <mergeCell ref="H103:AI103"/>
    <mergeCell ref="AJ103:AY103"/>
    <mergeCell ref="AZ103:BS103"/>
    <mergeCell ref="AJ102:AY102"/>
    <mergeCell ref="AZ102:BS102"/>
    <mergeCell ref="BT100:CJ100"/>
    <mergeCell ref="CK100:DA100"/>
    <mergeCell ref="BT101:CJ101"/>
    <mergeCell ref="CK101:DA101"/>
    <mergeCell ref="BT103:CJ103"/>
    <mergeCell ref="CK103:DA103"/>
    <mergeCell ref="A100:G100"/>
    <mergeCell ref="H100:AI100"/>
    <mergeCell ref="AJ100:AY100"/>
    <mergeCell ref="AZ100:BS100"/>
    <mergeCell ref="BT102:CJ102"/>
    <mergeCell ref="CK102:DA102"/>
    <mergeCell ref="A101:G101"/>
    <mergeCell ref="H101:AI101"/>
    <mergeCell ref="AJ101:AY101"/>
    <mergeCell ref="AZ101:BS101"/>
    <mergeCell ref="A98:G98"/>
    <mergeCell ref="H98:AI98"/>
    <mergeCell ref="A99:G99"/>
    <mergeCell ref="H99:AI99"/>
    <mergeCell ref="AJ99:AY99"/>
    <mergeCell ref="AZ99:BS99"/>
    <mergeCell ref="AJ98:AY98"/>
    <mergeCell ref="AZ98:BS98"/>
    <mergeCell ref="BT96:CJ96"/>
    <mergeCell ref="CK96:DA96"/>
    <mergeCell ref="BT97:CJ97"/>
    <mergeCell ref="CK97:DA97"/>
    <mergeCell ref="BT99:CJ99"/>
    <mergeCell ref="CK99:DA99"/>
    <mergeCell ref="A96:G96"/>
    <mergeCell ref="H96:AI96"/>
    <mergeCell ref="AJ96:AY96"/>
    <mergeCell ref="AZ96:BS96"/>
    <mergeCell ref="BT98:CJ98"/>
    <mergeCell ref="CK98:DA98"/>
    <mergeCell ref="A97:G97"/>
    <mergeCell ref="H97:AI97"/>
    <mergeCell ref="AJ97:AY97"/>
    <mergeCell ref="AZ97:BS97"/>
    <mergeCell ref="A94:G94"/>
    <mergeCell ref="H94:AI94"/>
    <mergeCell ref="A95:G95"/>
    <mergeCell ref="H95:AI95"/>
    <mergeCell ref="AJ95:AY95"/>
    <mergeCell ref="AZ95:BS95"/>
    <mergeCell ref="AJ94:AY94"/>
    <mergeCell ref="AZ94:BS94"/>
    <mergeCell ref="BT92:CJ92"/>
    <mergeCell ref="CK92:DA92"/>
    <mergeCell ref="BT93:CJ93"/>
    <mergeCell ref="CK93:DA93"/>
    <mergeCell ref="BT95:CJ95"/>
    <mergeCell ref="CK95:DA95"/>
    <mergeCell ref="A92:G92"/>
    <mergeCell ref="H92:AI92"/>
    <mergeCell ref="AJ92:AY92"/>
    <mergeCell ref="AZ92:BS92"/>
    <mergeCell ref="BT94:CJ94"/>
    <mergeCell ref="CK94:DA94"/>
    <mergeCell ref="A93:G93"/>
    <mergeCell ref="H93:AI93"/>
    <mergeCell ref="AJ93:AY93"/>
    <mergeCell ref="AZ93:BS93"/>
    <mergeCell ref="A90:G90"/>
    <mergeCell ref="H90:AI90"/>
    <mergeCell ref="A91:G91"/>
    <mergeCell ref="H91:AI91"/>
    <mergeCell ref="AJ91:AY91"/>
    <mergeCell ref="AZ91:BS91"/>
    <mergeCell ref="AJ90:AY90"/>
    <mergeCell ref="AZ90:BS90"/>
    <mergeCell ref="BT88:CJ88"/>
    <mergeCell ref="CK88:DA88"/>
    <mergeCell ref="BT89:CJ89"/>
    <mergeCell ref="CK89:DA89"/>
    <mergeCell ref="BT91:CJ91"/>
    <mergeCell ref="CK91:DA91"/>
    <mergeCell ref="A88:G88"/>
    <mergeCell ref="H88:AI88"/>
    <mergeCell ref="AJ88:AY88"/>
    <mergeCell ref="AZ88:BS88"/>
    <mergeCell ref="BT90:CJ90"/>
    <mergeCell ref="CK90:DA90"/>
    <mergeCell ref="A89:G89"/>
    <mergeCell ref="H89:AI89"/>
    <mergeCell ref="AJ89:AY89"/>
    <mergeCell ref="AZ89:BS89"/>
    <mergeCell ref="A86:G86"/>
    <mergeCell ref="H86:AI86"/>
    <mergeCell ref="A87:G87"/>
    <mergeCell ref="H87:AI87"/>
    <mergeCell ref="AJ87:AY87"/>
    <mergeCell ref="AZ87:BS87"/>
    <mergeCell ref="AJ86:AY86"/>
    <mergeCell ref="AZ86:BS86"/>
    <mergeCell ref="BT84:CJ84"/>
    <mergeCell ref="CK84:DA84"/>
    <mergeCell ref="BT85:CJ85"/>
    <mergeCell ref="CK85:DA85"/>
    <mergeCell ref="BT87:CJ87"/>
    <mergeCell ref="CK87:DA87"/>
    <mergeCell ref="A84:G84"/>
    <mergeCell ref="H84:AI84"/>
    <mergeCell ref="AJ84:AY84"/>
    <mergeCell ref="AZ84:BS84"/>
    <mergeCell ref="BT86:CJ86"/>
    <mergeCell ref="CK86:DA86"/>
    <mergeCell ref="A85:G85"/>
    <mergeCell ref="H85:AI85"/>
    <mergeCell ref="AJ85:AY85"/>
    <mergeCell ref="AZ85:BS85"/>
    <mergeCell ref="A82:G82"/>
    <mergeCell ref="H82:AI82"/>
    <mergeCell ref="A83:G83"/>
    <mergeCell ref="H83:AI83"/>
    <mergeCell ref="AJ83:AY83"/>
    <mergeCell ref="AZ83:BS83"/>
    <mergeCell ref="AJ82:AY82"/>
    <mergeCell ref="AZ82:BS82"/>
    <mergeCell ref="BT80:CJ80"/>
    <mergeCell ref="CK80:DA80"/>
    <mergeCell ref="BT81:CJ81"/>
    <mergeCell ref="CK81:DA81"/>
    <mergeCell ref="BT83:CJ83"/>
    <mergeCell ref="CK83:DA83"/>
    <mergeCell ref="A80:G80"/>
    <mergeCell ref="H80:AI80"/>
    <mergeCell ref="AJ80:AY80"/>
    <mergeCell ref="AZ80:BS80"/>
    <mergeCell ref="BT82:CJ82"/>
    <mergeCell ref="CK82:DA82"/>
    <mergeCell ref="A81:G81"/>
    <mergeCell ref="H81:AI81"/>
    <mergeCell ref="AJ81:AY81"/>
    <mergeCell ref="AZ81:BS81"/>
    <mergeCell ref="A78:G78"/>
    <mergeCell ref="H78:AI78"/>
    <mergeCell ref="A79:G79"/>
    <mergeCell ref="H79:AI79"/>
    <mergeCell ref="AJ79:AY79"/>
    <mergeCell ref="AZ79:BS79"/>
    <mergeCell ref="AJ78:AY78"/>
    <mergeCell ref="AZ78:BS78"/>
    <mergeCell ref="BT76:CJ76"/>
    <mergeCell ref="CK76:DA76"/>
    <mergeCell ref="BT77:CJ77"/>
    <mergeCell ref="CK77:DA77"/>
    <mergeCell ref="BT79:CJ79"/>
    <mergeCell ref="CK79:DA79"/>
    <mergeCell ref="A76:G76"/>
    <mergeCell ref="H76:AI76"/>
    <mergeCell ref="AJ76:AY76"/>
    <mergeCell ref="AZ76:BS76"/>
    <mergeCell ref="BT78:CJ78"/>
    <mergeCell ref="CK78:DA78"/>
    <mergeCell ref="A77:G77"/>
    <mergeCell ref="H77:AI77"/>
    <mergeCell ref="AJ77:AY77"/>
    <mergeCell ref="AZ77:BS77"/>
    <mergeCell ref="BT75:CJ75"/>
    <mergeCell ref="CK75:DA75"/>
    <mergeCell ref="A74:G74"/>
    <mergeCell ref="H74:AI74"/>
    <mergeCell ref="A75:G75"/>
    <mergeCell ref="H75:AI75"/>
    <mergeCell ref="AJ75:AY75"/>
    <mergeCell ref="AZ75:BS75"/>
    <mergeCell ref="AJ74:AY74"/>
    <mergeCell ref="AZ74:BS74"/>
    <mergeCell ref="BT72:CJ72"/>
    <mergeCell ref="CK72:DA72"/>
    <mergeCell ref="AZ72:BS72"/>
    <mergeCell ref="BT74:CJ74"/>
    <mergeCell ref="CK74:DA74"/>
    <mergeCell ref="BT73:CJ73"/>
    <mergeCell ref="CK73:DA73"/>
    <mergeCell ref="AZ73:BS73"/>
    <mergeCell ref="A72:G72"/>
    <mergeCell ref="H72:AI72"/>
    <mergeCell ref="AJ72:AY72"/>
    <mergeCell ref="A73:G73"/>
    <mergeCell ref="H73:AI73"/>
    <mergeCell ref="AJ73:AY73"/>
    <mergeCell ref="BT71:CJ71"/>
    <mergeCell ref="CK71:DA71"/>
    <mergeCell ref="A69:G69"/>
    <mergeCell ref="H69:AI69"/>
    <mergeCell ref="A70:DA70"/>
    <mergeCell ref="A71:G71"/>
    <mergeCell ref="H71:AI71"/>
    <mergeCell ref="AJ71:AY71"/>
    <mergeCell ref="AZ71:BS71"/>
    <mergeCell ref="AJ69:AY69"/>
    <mergeCell ref="AZ69:BS69"/>
    <mergeCell ref="BT67:CJ67"/>
    <mergeCell ref="CK67:DA67"/>
    <mergeCell ref="BT68:CJ68"/>
    <mergeCell ref="CK68:DA68"/>
    <mergeCell ref="BT69:CJ69"/>
    <mergeCell ref="CK69:DA69"/>
    <mergeCell ref="A67:G67"/>
    <mergeCell ref="H67:AI67"/>
    <mergeCell ref="AJ67:AY67"/>
    <mergeCell ref="AZ67:BS67"/>
    <mergeCell ref="A68:G68"/>
    <mergeCell ref="H68:AI68"/>
    <mergeCell ref="AJ68:AY68"/>
    <mergeCell ref="AZ68:BS68"/>
    <mergeCell ref="A65:G65"/>
    <mergeCell ref="H65:AI65"/>
    <mergeCell ref="A66:G66"/>
    <mergeCell ref="H66:AI66"/>
    <mergeCell ref="AJ66:AY66"/>
    <mergeCell ref="AZ66:BS66"/>
    <mergeCell ref="AJ65:AY65"/>
    <mergeCell ref="AZ65:BS65"/>
    <mergeCell ref="BT63:CJ63"/>
    <mergeCell ref="CK63:DA63"/>
    <mergeCell ref="BT64:CJ64"/>
    <mergeCell ref="CK64:DA64"/>
    <mergeCell ref="BT66:CJ66"/>
    <mergeCell ref="CK66:DA66"/>
    <mergeCell ref="A63:G63"/>
    <mergeCell ref="H63:AI63"/>
    <mergeCell ref="AJ63:AY63"/>
    <mergeCell ref="AZ63:BS63"/>
    <mergeCell ref="BT65:CJ65"/>
    <mergeCell ref="CK65:DA65"/>
    <mergeCell ref="A64:G64"/>
    <mergeCell ref="H64:AI64"/>
    <mergeCell ref="AJ64:AY64"/>
    <mergeCell ref="AZ64:BS64"/>
    <mergeCell ref="A61:G61"/>
    <mergeCell ref="H61:AI61"/>
    <mergeCell ref="A62:G62"/>
    <mergeCell ref="H62:AI62"/>
    <mergeCell ref="AJ62:AY62"/>
    <mergeCell ref="AZ62:BS62"/>
    <mergeCell ref="AJ61:AY61"/>
    <mergeCell ref="AZ61:BS61"/>
    <mergeCell ref="BT59:CJ59"/>
    <mergeCell ref="CK59:DA59"/>
    <mergeCell ref="BT60:CJ60"/>
    <mergeCell ref="CK60:DA60"/>
    <mergeCell ref="BT62:CJ62"/>
    <mergeCell ref="CK62:DA62"/>
    <mergeCell ref="A59:G59"/>
    <mergeCell ref="H59:AI59"/>
    <mergeCell ref="AJ59:AY59"/>
    <mergeCell ref="AZ59:BS59"/>
    <mergeCell ref="BT61:CJ61"/>
    <mergeCell ref="CK61:DA61"/>
    <mergeCell ref="A60:G60"/>
    <mergeCell ref="H60:AI60"/>
    <mergeCell ref="AJ60:AY60"/>
    <mergeCell ref="AZ60:BS60"/>
    <mergeCell ref="A57:G57"/>
    <mergeCell ref="H57:AI57"/>
    <mergeCell ref="A58:G58"/>
    <mergeCell ref="H58:AI58"/>
    <mergeCell ref="AJ58:AY58"/>
    <mergeCell ref="AZ58:BS58"/>
    <mergeCell ref="AJ57:AY57"/>
    <mergeCell ref="AZ57:BS57"/>
    <mergeCell ref="BT55:CJ55"/>
    <mergeCell ref="CK55:DA55"/>
    <mergeCell ref="BT56:CJ56"/>
    <mergeCell ref="CK56:DA56"/>
    <mergeCell ref="BT58:CJ58"/>
    <mergeCell ref="CK58:DA58"/>
    <mergeCell ref="A55:G55"/>
    <mergeCell ref="H55:AI55"/>
    <mergeCell ref="AJ55:AY55"/>
    <mergeCell ref="AZ55:BS55"/>
    <mergeCell ref="BT57:CJ57"/>
    <mergeCell ref="CK57:DA57"/>
    <mergeCell ref="A56:G56"/>
    <mergeCell ref="H56:AI56"/>
    <mergeCell ref="AJ56:AY56"/>
    <mergeCell ref="AZ56:BS56"/>
    <mergeCell ref="A53:G53"/>
    <mergeCell ref="H53:AI53"/>
    <mergeCell ref="A54:G54"/>
    <mergeCell ref="H54:AI54"/>
    <mergeCell ref="AJ54:AY54"/>
    <mergeCell ref="AZ54:BS54"/>
    <mergeCell ref="AJ53:AY53"/>
    <mergeCell ref="AZ53:BS53"/>
    <mergeCell ref="BT51:CJ51"/>
    <mergeCell ref="CK51:DA51"/>
    <mergeCell ref="BT52:CJ52"/>
    <mergeCell ref="CK52:DA52"/>
    <mergeCell ref="BT54:CJ54"/>
    <mergeCell ref="CK54:DA54"/>
    <mergeCell ref="A51:G51"/>
    <mergeCell ref="H51:AI51"/>
    <mergeCell ref="AJ51:AY51"/>
    <mergeCell ref="AZ51:BS51"/>
    <mergeCell ref="BT53:CJ53"/>
    <mergeCell ref="CK53:DA53"/>
    <mergeCell ref="A52:G52"/>
    <mergeCell ref="H52:AI52"/>
    <mergeCell ref="AJ52:AY52"/>
    <mergeCell ref="AZ52:BS52"/>
    <mergeCell ref="A50:G50"/>
    <mergeCell ref="H50:AI50"/>
    <mergeCell ref="AJ50:AY50"/>
    <mergeCell ref="AZ50:BS50"/>
    <mergeCell ref="AJ49:AY49"/>
    <mergeCell ref="AZ49:BS49"/>
    <mergeCell ref="BT47:CJ47"/>
    <mergeCell ref="CK47:DA47"/>
    <mergeCell ref="BT48:CJ48"/>
    <mergeCell ref="CK48:DA48"/>
    <mergeCell ref="BT50:CJ50"/>
    <mergeCell ref="CK50:DA50"/>
    <mergeCell ref="BT49:CJ49"/>
    <mergeCell ref="CK49:DA49"/>
    <mergeCell ref="A48:G48"/>
    <mergeCell ref="H48:AI48"/>
    <mergeCell ref="AJ48:AY48"/>
    <mergeCell ref="AZ48:BS48"/>
    <mergeCell ref="A49:G49"/>
    <mergeCell ref="H49:AI49"/>
    <mergeCell ref="AZ46:BS46"/>
    <mergeCell ref="AJ45:AY45"/>
    <mergeCell ref="AZ45:BS45"/>
    <mergeCell ref="A47:G47"/>
    <mergeCell ref="H47:AI47"/>
    <mergeCell ref="AJ47:AY47"/>
    <mergeCell ref="AZ47:BS47"/>
    <mergeCell ref="BT44:CJ44"/>
    <mergeCell ref="CK44:DA44"/>
    <mergeCell ref="A43:G43"/>
    <mergeCell ref="BT46:CJ46"/>
    <mergeCell ref="CK46:DA46"/>
    <mergeCell ref="A45:G45"/>
    <mergeCell ref="H45:AI45"/>
    <mergeCell ref="A46:G46"/>
    <mergeCell ref="H46:AI46"/>
    <mergeCell ref="AJ46:AY46"/>
    <mergeCell ref="BT45:CJ45"/>
    <mergeCell ref="BT41:CJ41"/>
    <mergeCell ref="BT42:CJ42"/>
    <mergeCell ref="CK45:DA45"/>
    <mergeCell ref="A44:G44"/>
    <mergeCell ref="H44:AI44"/>
    <mergeCell ref="AJ44:AY44"/>
    <mergeCell ref="AZ44:BS44"/>
    <mergeCell ref="BT43:CJ43"/>
    <mergeCell ref="CK43:DA43"/>
    <mergeCell ref="AJ42:AY42"/>
    <mergeCell ref="AZ42:BS42"/>
    <mergeCell ref="AJ41:AY41"/>
    <mergeCell ref="AZ41:BS41"/>
    <mergeCell ref="CK41:DA41"/>
    <mergeCell ref="H43:AI43"/>
    <mergeCell ref="AJ43:AY43"/>
    <mergeCell ref="AZ43:BS43"/>
    <mergeCell ref="A40:G40"/>
    <mergeCell ref="H40:AI40"/>
    <mergeCell ref="AJ40:AY40"/>
    <mergeCell ref="AZ40:BS40"/>
    <mergeCell ref="BT39:CJ39"/>
    <mergeCell ref="CK42:DA42"/>
    <mergeCell ref="A41:G41"/>
    <mergeCell ref="H41:AI41"/>
    <mergeCell ref="A42:G42"/>
    <mergeCell ref="H42:AI42"/>
    <mergeCell ref="CK39:DA39"/>
    <mergeCell ref="BT40:CJ40"/>
    <mergeCell ref="CK40:DA40"/>
    <mergeCell ref="A37:G37"/>
    <mergeCell ref="H37:AI37"/>
    <mergeCell ref="AJ37:AY37"/>
    <mergeCell ref="A39:G39"/>
    <mergeCell ref="H39:AI39"/>
    <mergeCell ref="AJ39:AY39"/>
    <mergeCell ref="AZ39:BS39"/>
    <mergeCell ref="BT36:CJ36"/>
    <mergeCell ref="CK36:DA36"/>
    <mergeCell ref="BT37:CJ37"/>
    <mergeCell ref="CK37:DA37"/>
    <mergeCell ref="A38:G38"/>
    <mergeCell ref="H38:AI38"/>
    <mergeCell ref="AJ38:AY38"/>
    <mergeCell ref="AZ38:BS38"/>
    <mergeCell ref="BT38:CJ38"/>
    <mergeCell ref="CK38:DA38"/>
    <mergeCell ref="A14:DA14"/>
    <mergeCell ref="A15:DA15"/>
    <mergeCell ref="A16:DA16"/>
    <mergeCell ref="A18:DA18"/>
    <mergeCell ref="AZ37:BS37"/>
    <mergeCell ref="A35:DA35"/>
    <mergeCell ref="A36:G36"/>
    <mergeCell ref="H36:AI36"/>
    <mergeCell ref="AJ36:AY36"/>
    <mergeCell ref="AZ36:BS36"/>
    <mergeCell ref="H29:DA29"/>
    <mergeCell ref="A31:DA31"/>
    <mergeCell ref="BQ4:DA4"/>
    <mergeCell ref="BQ2:DA2"/>
    <mergeCell ref="AA20:DA20"/>
    <mergeCell ref="AH21:DA21"/>
    <mergeCell ref="A8:DA8"/>
    <mergeCell ref="A10:DA10"/>
    <mergeCell ref="AV11:CD11"/>
    <mergeCell ref="A12:DA12"/>
    <mergeCell ref="AZ34:BS34"/>
    <mergeCell ref="BT34:CJ34"/>
    <mergeCell ref="CK34:DA34"/>
    <mergeCell ref="X22:DA22"/>
    <mergeCell ref="X23:DA23"/>
    <mergeCell ref="H24:DA24"/>
    <mergeCell ref="H25:DA25"/>
    <mergeCell ref="Z26:DA26"/>
    <mergeCell ref="AF27:DA27"/>
    <mergeCell ref="Z28:DA28"/>
  </mergeCells>
  <hyperlinks>
    <hyperlink ref="AF27" r:id="rId1" display="rao-esv@rao-esv.ru"/>
  </hyperlinks>
  <printOptions/>
  <pageMargins left="0.15748031496062992" right="0.15748031496062992" top="0.35433070866141736" bottom="0.3937007874015748" header="0.1968503937007874" footer="0.1968503937007874"/>
  <pageSetup fitToHeight="2" fitToWidth="1" horizontalDpi="600" verticalDpi="600" orientation="portrait" paperSize="9" scale="7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8"/>
  <sheetViews>
    <sheetView view="pageBreakPreview" zoomScaleSheetLayoutView="100" zoomScalePageLayoutView="0" workbookViewId="0" topLeftCell="A1">
      <pane xSplit="51" ySplit="1" topLeftCell="AZ2" activePane="bottomRight" state="frozen"/>
      <selection pane="topLeft" activeCell="Z26" sqref="Z26:DA26"/>
      <selection pane="topRight" activeCell="Z26" sqref="Z26:DA26"/>
      <selection pane="bottomLeft" activeCell="Z26" sqref="Z26:DA26"/>
      <selection pane="bottomRight" activeCell="G26" sqref="G26:DA26"/>
    </sheetView>
  </sheetViews>
  <sheetFormatPr defaultColWidth="0.875" defaultRowHeight="12.75"/>
  <cols>
    <col min="1" max="35" width="0.875" style="1" customWidth="1"/>
    <col min="36" max="105" width="1.25" style="1" customWidth="1"/>
    <col min="106" max="16384" width="0.875" style="1" customWidth="1"/>
  </cols>
  <sheetData>
    <row r="1" spans="2:105" ht="15.75">
      <c r="B1" s="24" t="s">
        <v>224</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8"/>
    </row>
    <row r="3" spans="1:105" s="3" customFormat="1" ht="61.5" customHeight="1">
      <c r="A3" s="19" t="s">
        <v>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t="s">
        <v>1</v>
      </c>
      <c r="AK3" s="19"/>
      <c r="AL3" s="19"/>
      <c r="AM3" s="19"/>
      <c r="AN3" s="19"/>
      <c r="AO3" s="19"/>
      <c r="AP3" s="19"/>
      <c r="AQ3" s="19"/>
      <c r="AR3" s="19"/>
      <c r="AS3" s="19"/>
      <c r="AT3" s="19"/>
      <c r="AU3" s="19"/>
      <c r="AV3" s="19"/>
      <c r="AW3" s="19"/>
      <c r="AX3" s="19"/>
      <c r="AY3" s="19"/>
      <c r="AZ3" s="19" t="s">
        <v>291</v>
      </c>
      <c r="BA3" s="19"/>
      <c r="BB3" s="19"/>
      <c r="BC3" s="19"/>
      <c r="BD3" s="19"/>
      <c r="BE3" s="19"/>
      <c r="BF3" s="19"/>
      <c r="BG3" s="19"/>
      <c r="BH3" s="19"/>
      <c r="BI3" s="19"/>
      <c r="BJ3" s="19"/>
      <c r="BK3" s="19"/>
      <c r="BL3" s="19"/>
      <c r="BM3" s="19"/>
      <c r="BN3" s="19"/>
      <c r="BO3" s="19"/>
      <c r="BP3" s="19"/>
      <c r="BQ3" s="19"/>
      <c r="BR3" s="19" t="s">
        <v>227</v>
      </c>
      <c r="BS3" s="19"/>
      <c r="BT3" s="19"/>
      <c r="BU3" s="19"/>
      <c r="BV3" s="19"/>
      <c r="BW3" s="19"/>
      <c r="BX3" s="19"/>
      <c r="BY3" s="19"/>
      <c r="BZ3" s="19"/>
      <c r="CA3" s="19"/>
      <c r="CB3" s="19"/>
      <c r="CC3" s="19"/>
      <c r="CD3" s="19"/>
      <c r="CE3" s="19"/>
      <c r="CF3" s="19"/>
      <c r="CG3" s="19"/>
      <c r="CH3" s="19"/>
      <c r="CI3" s="19"/>
      <c r="CJ3" s="46" t="s">
        <v>2</v>
      </c>
      <c r="CK3" s="47"/>
      <c r="CL3" s="47"/>
      <c r="CM3" s="47"/>
      <c r="CN3" s="47"/>
      <c r="CO3" s="47"/>
      <c r="CP3" s="47"/>
      <c r="CQ3" s="47"/>
      <c r="CR3" s="47"/>
      <c r="CS3" s="47"/>
      <c r="CT3" s="47"/>
      <c r="CU3" s="47"/>
      <c r="CV3" s="47"/>
      <c r="CW3" s="47"/>
      <c r="CX3" s="47"/>
      <c r="CY3" s="47"/>
      <c r="CZ3" s="47"/>
      <c r="DA3" s="47"/>
    </row>
    <row r="4" spans="1:105" s="3" customFormat="1" ht="12.7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v>2020</v>
      </c>
      <c r="BA4" s="19"/>
      <c r="BB4" s="19"/>
      <c r="BC4" s="19"/>
      <c r="BD4" s="19"/>
      <c r="BE4" s="19"/>
      <c r="BF4" s="19"/>
      <c r="BG4" s="19"/>
      <c r="BH4" s="19"/>
      <c r="BI4" s="19"/>
      <c r="BJ4" s="19"/>
      <c r="BK4" s="19"/>
      <c r="BL4" s="19"/>
      <c r="BM4" s="19"/>
      <c r="BN4" s="19"/>
      <c r="BO4" s="19"/>
      <c r="BP4" s="19"/>
      <c r="BQ4" s="19"/>
      <c r="BR4" s="19">
        <v>2021</v>
      </c>
      <c r="BS4" s="19"/>
      <c r="BT4" s="19"/>
      <c r="BU4" s="19"/>
      <c r="BV4" s="19"/>
      <c r="BW4" s="19"/>
      <c r="BX4" s="19"/>
      <c r="BY4" s="19"/>
      <c r="BZ4" s="19"/>
      <c r="CA4" s="19"/>
      <c r="CB4" s="19"/>
      <c r="CC4" s="19"/>
      <c r="CD4" s="19"/>
      <c r="CE4" s="19"/>
      <c r="CF4" s="19"/>
      <c r="CG4" s="19"/>
      <c r="CH4" s="19"/>
      <c r="CI4" s="19"/>
      <c r="CJ4" s="19">
        <v>2022</v>
      </c>
      <c r="CK4" s="19"/>
      <c r="CL4" s="19"/>
      <c r="CM4" s="19"/>
      <c r="CN4" s="19"/>
      <c r="CO4" s="19"/>
      <c r="CP4" s="19"/>
      <c r="CQ4" s="19"/>
      <c r="CR4" s="19"/>
      <c r="CS4" s="19"/>
      <c r="CT4" s="19"/>
      <c r="CU4" s="19"/>
      <c r="CV4" s="19"/>
      <c r="CW4" s="19"/>
      <c r="CX4" s="19"/>
      <c r="CY4" s="19"/>
      <c r="CZ4" s="19"/>
      <c r="DA4" s="19"/>
    </row>
    <row r="5" spans="1:105" s="3" customFormat="1" ht="22.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t="s">
        <v>225</v>
      </c>
      <c r="BA5" s="19"/>
      <c r="BB5" s="19"/>
      <c r="BC5" s="19"/>
      <c r="BD5" s="19"/>
      <c r="BE5" s="19"/>
      <c r="BF5" s="19"/>
      <c r="BG5" s="19"/>
      <c r="BH5" s="19"/>
      <c r="BI5" s="19" t="s">
        <v>226</v>
      </c>
      <c r="BJ5" s="19"/>
      <c r="BK5" s="19"/>
      <c r="BL5" s="19"/>
      <c r="BM5" s="19"/>
      <c r="BN5" s="19"/>
      <c r="BO5" s="19"/>
      <c r="BP5" s="19"/>
      <c r="BQ5" s="19"/>
      <c r="BR5" s="19" t="s">
        <v>225</v>
      </c>
      <c r="BS5" s="19"/>
      <c r="BT5" s="19"/>
      <c r="BU5" s="19"/>
      <c r="BV5" s="19"/>
      <c r="BW5" s="19"/>
      <c r="BX5" s="19"/>
      <c r="BY5" s="19"/>
      <c r="BZ5" s="19"/>
      <c r="CA5" s="19" t="s">
        <v>226</v>
      </c>
      <c r="CB5" s="19"/>
      <c r="CC5" s="19"/>
      <c r="CD5" s="19"/>
      <c r="CE5" s="19"/>
      <c r="CF5" s="19"/>
      <c r="CG5" s="19"/>
      <c r="CH5" s="19"/>
      <c r="CI5" s="19"/>
      <c r="CJ5" s="19" t="s">
        <v>225</v>
      </c>
      <c r="CK5" s="19"/>
      <c r="CL5" s="19"/>
      <c r="CM5" s="19"/>
      <c r="CN5" s="19"/>
      <c r="CO5" s="19"/>
      <c r="CP5" s="19"/>
      <c r="CQ5" s="19"/>
      <c r="CR5" s="19"/>
      <c r="CS5" s="19" t="s">
        <v>226</v>
      </c>
      <c r="CT5" s="19"/>
      <c r="CU5" s="19"/>
      <c r="CV5" s="19"/>
      <c r="CW5" s="19"/>
      <c r="CX5" s="19"/>
      <c r="CY5" s="19"/>
      <c r="CZ5" s="19"/>
      <c r="DA5" s="19"/>
    </row>
    <row r="6" spans="1:105" s="3" customFormat="1" ht="40.5" customHeight="1" hidden="1">
      <c r="A6" s="33" t="s">
        <v>27</v>
      </c>
      <c r="B6" s="33"/>
      <c r="C6" s="33"/>
      <c r="D6" s="33"/>
      <c r="E6" s="33"/>
      <c r="F6" s="33"/>
      <c r="G6" s="34" t="s">
        <v>228</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row>
    <row r="7" spans="1:105" s="3" customFormat="1" ht="40.5" customHeight="1" hidden="1">
      <c r="A7" s="33" t="s">
        <v>29</v>
      </c>
      <c r="B7" s="33"/>
      <c r="C7" s="33"/>
      <c r="D7" s="33"/>
      <c r="E7" s="33"/>
      <c r="F7" s="33"/>
      <c r="G7" s="34" t="s">
        <v>229</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row>
    <row r="8" spans="1:105" s="3" customFormat="1" ht="251.25" customHeight="1" hidden="1">
      <c r="A8" s="33"/>
      <c r="B8" s="33"/>
      <c r="C8" s="33"/>
      <c r="D8" s="33"/>
      <c r="E8" s="33"/>
      <c r="F8" s="33"/>
      <c r="G8" s="34" t="s">
        <v>231</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1" t="s">
        <v>230</v>
      </c>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row>
    <row r="9" spans="1:105" s="3" customFormat="1" ht="251.25" customHeight="1" hidden="1">
      <c r="A9" s="33"/>
      <c r="B9" s="33"/>
      <c r="C9" s="33"/>
      <c r="D9" s="33"/>
      <c r="E9" s="33"/>
      <c r="F9" s="33"/>
      <c r="G9" s="34" t="s">
        <v>233</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1" t="s">
        <v>232</v>
      </c>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row>
    <row r="10" spans="1:105" s="3" customFormat="1" ht="27" customHeight="1" hidden="1">
      <c r="A10" s="33" t="s">
        <v>32</v>
      </c>
      <c r="B10" s="33"/>
      <c r="C10" s="33"/>
      <c r="D10" s="33"/>
      <c r="E10" s="33"/>
      <c r="F10" s="33"/>
      <c r="G10" s="34" t="s">
        <v>234</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row>
    <row r="11" spans="1:105" s="3" customFormat="1" ht="15" customHeight="1" hidden="1">
      <c r="A11" s="33"/>
      <c r="B11" s="33"/>
      <c r="C11" s="33"/>
      <c r="D11" s="33"/>
      <c r="E11" s="33"/>
      <c r="F11" s="33"/>
      <c r="G11" s="34" t="s">
        <v>235</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row>
    <row r="12" spans="1:105" s="3" customFormat="1" ht="27.75" customHeight="1" hidden="1">
      <c r="A12" s="33"/>
      <c r="B12" s="33"/>
      <c r="C12" s="33"/>
      <c r="D12" s="33"/>
      <c r="E12" s="33"/>
      <c r="F12" s="33"/>
      <c r="G12" s="34" t="s">
        <v>236</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1" t="s">
        <v>230</v>
      </c>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row>
    <row r="13" spans="1:105" s="3" customFormat="1" ht="40.5" customHeight="1" hidden="1">
      <c r="A13" s="33"/>
      <c r="B13" s="33"/>
      <c r="C13" s="33"/>
      <c r="D13" s="33"/>
      <c r="E13" s="33"/>
      <c r="F13" s="33"/>
      <c r="G13" s="34" t="s">
        <v>237</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1" t="s">
        <v>232</v>
      </c>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row>
    <row r="14" spans="1:105" s="3" customFormat="1" ht="15" customHeight="1" hidden="1">
      <c r="A14" s="33"/>
      <c r="B14" s="33"/>
      <c r="C14" s="33"/>
      <c r="D14" s="33"/>
      <c r="E14" s="33"/>
      <c r="F14" s="33"/>
      <c r="G14" s="34" t="s">
        <v>238</v>
      </c>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1" t="s">
        <v>232</v>
      </c>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row>
    <row r="15" spans="1:105" s="3" customFormat="1" ht="27.75" customHeight="1" hidden="1">
      <c r="A15" s="33" t="s">
        <v>38</v>
      </c>
      <c r="B15" s="33"/>
      <c r="C15" s="33"/>
      <c r="D15" s="33"/>
      <c r="E15" s="33"/>
      <c r="F15" s="33"/>
      <c r="G15" s="34" t="s">
        <v>277</v>
      </c>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31" t="s">
        <v>232</v>
      </c>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s="3" customFormat="1" ht="27.75" customHeight="1" hidden="1">
      <c r="A16" s="33" t="s">
        <v>43</v>
      </c>
      <c r="B16" s="33"/>
      <c r="C16" s="33"/>
      <c r="D16" s="33"/>
      <c r="E16" s="33"/>
      <c r="F16" s="33"/>
      <c r="G16" s="34" t="s">
        <v>239</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row>
    <row r="17" spans="1:105" s="3" customFormat="1" ht="54" customHeight="1" hidden="1">
      <c r="A17" s="33" t="s">
        <v>45</v>
      </c>
      <c r="B17" s="33"/>
      <c r="C17" s="33"/>
      <c r="D17" s="33"/>
      <c r="E17" s="33"/>
      <c r="F17" s="33"/>
      <c r="G17" s="34" t="s">
        <v>240</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1" t="s">
        <v>232</v>
      </c>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row>
    <row r="18" spans="1:105" s="3" customFormat="1" ht="66" customHeight="1" hidden="1">
      <c r="A18" s="33" t="s">
        <v>48</v>
      </c>
      <c r="B18" s="33"/>
      <c r="C18" s="33"/>
      <c r="D18" s="33"/>
      <c r="E18" s="33"/>
      <c r="F18" s="33"/>
      <c r="G18" s="34" t="s">
        <v>241</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1" t="s">
        <v>232</v>
      </c>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row>
    <row r="19" spans="1:105" s="3" customFormat="1" ht="27.75" customHeight="1" hidden="1">
      <c r="A19" s="33" t="s">
        <v>51</v>
      </c>
      <c r="B19" s="33"/>
      <c r="C19" s="33"/>
      <c r="D19" s="33"/>
      <c r="E19" s="33"/>
      <c r="F19" s="33"/>
      <c r="G19" s="34" t="s">
        <v>242</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1" t="s">
        <v>232</v>
      </c>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row>
    <row r="20" spans="1:105" s="3" customFormat="1" ht="15" customHeight="1" hidden="1">
      <c r="A20" s="33"/>
      <c r="B20" s="33"/>
      <c r="C20" s="33"/>
      <c r="D20" s="33"/>
      <c r="E20" s="33"/>
      <c r="F20" s="33"/>
      <c r="G20" s="34" t="s">
        <v>130</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1" t="s">
        <v>232</v>
      </c>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row>
    <row r="21" spans="1:105" s="3" customFormat="1" ht="15" customHeight="1" hidden="1">
      <c r="A21" s="33"/>
      <c r="B21" s="33"/>
      <c r="C21" s="33"/>
      <c r="D21" s="33"/>
      <c r="E21" s="33"/>
      <c r="F21" s="33"/>
      <c r="G21" s="34" t="s">
        <v>131</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1" t="s">
        <v>232</v>
      </c>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row>
    <row r="22" spans="1:105" s="3" customFormat="1" ht="15" customHeight="1" hidden="1">
      <c r="A22" s="33"/>
      <c r="B22" s="33"/>
      <c r="C22" s="33"/>
      <c r="D22" s="33"/>
      <c r="E22" s="33"/>
      <c r="F22" s="33"/>
      <c r="G22" s="34" t="s">
        <v>132</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1" t="s">
        <v>232</v>
      </c>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row>
    <row r="23" spans="1:105" s="3" customFormat="1" ht="15" customHeight="1">
      <c r="A23" s="33" t="s">
        <v>63</v>
      </c>
      <c r="B23" s="33"/>
      <c r="C23" s="33"/>
      <c r="D23" s="33"/>
      <c r="E23" s="33"/>
      <c r="F23" s="33"/>
      <c r="G23" s="34" t="s">
        <v>243</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1"/>
      <c r="AK23" s="31"/>
      <c r="AL23" s="31"/>
      <c r="AM23" s="31"/>
      <c r="AN23" s="31"/>
      <c r="AO23" s="31"/>
      <c r="AP23" s="31"/>
      <c r="AQ23" s="31"/>
      <c r="AR23" s="31"/>
      <c r="AS23" s="31"/>
      <c r="AT23" s="31"/>
      <c r="AU23" s="31"/>
      <c r="AV23" s="31"/>
      <c r="AW23" s="31"/>
      <c r="AX23" s="31"/>
      <c r="AY23" s="31"/>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row>
    <row r="24" spans="1:105" s="3" customFormat="1" ht="27.75" customHeight="1">
      <c r="A24" s="33" t="s">
        <v>65</v>
      </c>
      <c r="B24" s="33"/>
      <c r="C24" s="33"/>
      <c r="D24" s="33"/>
      <c r="E24" s="33"/>
      <c r="F24" s="33"/>
      <c r="G24" s="34" t="s">
        <v>244</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1" t="s">
        <v>290</v>
      </c>
      <c r="AK24" s="31"/>
      <c r="AL24" s="31"/>
      <c r="AM24" s="31"/>
      <c r="AN24" s="31"/>
      <c r="AO24" s="31"/>
      <c r="AP24" s="31"/>
      <c r="AQ24" s="31"/>
      <c r="AR24" s="31"/>
      <c r="AS24" s="31"/>
      <c r="AT24" s="31"/>
      <c r="AU24" s="31"/>
      <c r="AV24" s="31"/>
      <c r="AW24" s="31"/>
      <c r="AX24" s="31"/>
      <c r="AY24" s="31"/>
      <c r="AZ24" s="37">
        <f>'[3]ээ'!$J$17</f>
        <v>1143.2177227305017</v>
      </c>
      <c r="BA24" s="49"/>
      <c r="BB24" s="49"/>
      <c r="BC24" s="49"/>
      <c r="BD24" s="49"/>
      <c r="BE24" s="49"/>
      <c r="BF24" s="49"/>
      <c r="BG24" s="49"/>
      <c r="BH24" s="53"/>
      <c r="BI24" s="37">
        <f>'[3]ээ'!$J$31</f>
        <v>1103.5603773503537</v>
      </c>
      <c r="BJ24" s="49"/>
      <c r="BK24" s="49"/>
      <c r="BL24" s="49"/>
      <c r="BM24" s="49"/>
      <c r="BN24" s="49"/>
      <c r="BO24" s="49"/>
      <c r="BP24" s="49"/>
      <c r="BQ24" s="53"/>
      <c r="BR24" s="37">
        <f>'[4]Приложение № 2'!$E$17</f>
        <v>1063.34</v>
      </c>
      <c r="BS24" s="49"/>
      <c r="BT24" s="49"/>
      <c r="BU24" s="49"/>
      <c r="BV24" s="49"/>
      <c r="BW24" s="49"/>
      <c r="BX24" s="49"/>
      <c r="BY24" s="49"/>
      <c r="BZ24" s="53"/>
      <c r="CA24" s="37">
        <f>'[7]Свод топлива и НР'!$D$97</f>
        <v>1247.51</v>
      </c>
      <c r="CB24" s="49"/>
      <c r="CC24" s="49"/>
      <c r="CD24" s="49"/>
      <c r="CE24" s="49"/>
      <c r="CF24" s="49"/>
      <c r="CG24" s="49"/>
      <c r="CH24" s="49"/>
      <c r="CI24" s="53"/>
      <c r="CJ24" s="36">
        <f>CA24</f>
        <v>1247.51</v>
      </c>
      <c r="CK24" s="36"/>
      <c r="CL24" s="36"/>
      <c r="CM24" s="36"/>
      <c r="CN24" s="36"/>
      <c r="CO24" s="36"/>
      <c r="CP24" s="36"/>
      <c r="CQ24" s="36"/>
      <c r="CR24" s="36"/>
      <c r="CS24" s="36">
        <f>'[7]Расчет ставок'!$O$26</f>
        <v>1287.6024118381729</v>
      </c>
      <c r="CT24" s="36"/>
      <c r="CU24" s="36"/>
      <c r="CV24" s="36"/>
      <c r="CW24" s="36"/>
      <c r="CX24" s="36"/>
      <c r="CY24" s="36"/>
      <c r="CZ24" s="36"/>
      <c r="DA24" s="36"/>
    </row>
    <row r="25" spans="1:105" s="3" customFormat="1" ht="27.75" customHeight="1">
      <c r="A25" s="33"/>
      <c r="B25" s="33"/>
      <c r="C25" s="33"/>
      <c r="D25" s="33"/>
      <c r="E25" s="33"/>
      <c r="F25" s="33"/>
      <c r="G25" s="34" t="s">
        <v>245</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1" t="s">
        <v>290</v>
      </c>
      <c r="AK25" s="31"/>
      <c r="AL25" s="31"/>
      <c r="AM25" s="31"/>
      <c r="AN25" s="31"/>
      <c r="AO25" s="31"/>
      <c r="AP25" s="31"/>
      <c r="AQ25" s="31"/>
      <c r="AR25" s="31"/>
      <c r="AS25" s="31"/>
      <c r="AT25" s="31"/>
      <c r="AU25" s="31"/>
      <c r="AV25" s="31"/>
      <c r="AW25" s="31"/>
      <c r="AX25" s="31"/>
      <c r="AY25" s="31"/>
      <c r="AZ25" s="37">
        <f>'[2]Шаблон'!$Y$31</f>
        <v>1109.163787076963</v>
      </c>
      <c r="BA25" s="49"/>
      <c r="BB25" s="49"/>
      <c r="BC25" s="49"/>
      <c r="BD25" s="49"/>
      <c r="BE25" s="49"/>
      <c r="BF25" s="49"/>
      <c r="BG25" s="49"/>
      <c r="BH25" s="53"/>
      <c r="BI25" s="37">
        <f>('[2]Шаблон'!$AG$31*'[2]Шаблон'!$AG$14+'[2]Шаблон'!$AO$31*'[2]Шаблон'!$AO$14)/('[2]Шаблон'!$AG$14+'[2]Шаблон'!$AO$14)</f>
        <v>1285.4688621992184</v>
      </c>
      <c r="BJ25" s="49"/>
      <c r="BK25" s="49"/>
      <c r="BL25" s="49"/>
      <c r="BM25" s="49"/>
      <c r="BN25" s="49"/>
      <c r="BO25" s="49"/>
      <c r="BP25" s="49"/>
      <c r="BQ25" s="53"/>
      <c r="BR25" s="37">
        <f>'[5]0 (2)'!$H$98</f>
        <v>1062.1212472757993</v>
      </c>
      <c r="BS25" s="49"/>
      <c r="BT25" s="49"/>
      <c r="BU25" s="49"/>
      <c r="BV25" s="49"/>
      <c r="BW25" s="49"/>
      <c r="BX25" s="49"/>
      <c r="BY25" s="49"/>
      <c r="BZ25" s="53"/>
      <c r="CA25" s="37">
        <f>'[7]Свод топлива и НР'!$D$98</f>
        <v>1246.1802856145634</v>
      </c>
      <c r="CB25" s="49"/>
      <c r="CC25" s="49"/>
      <c r="CD25" s="49"/>
      <c r="CE25" s="49"/>
      <c r="CF25" s="49"/>
      <c r="CG25" s="49"/>
      <c r="CH25" s="49"/>
      <c r="CI25" s="53"/>
      <c r="CJ25" s="36">
        <f>CA25</f>
        <v>1246.1802856145634</v>
      </c>
      <c r="CK25" s="36"/>
      <c r="CL25" s="36"/>
      <c r="CM25" s="36"/>
      <c r="CN25" s="36"/>
      <c r="CO25" s="36"/>
      <c r="CP25" s="36"/>
      <c r="CQ25" s="36"/>
      <c r="CR25" s="36"/>
      <c r="CS25" s="36">
        <f>'[7]2'!$P$188</f>
        <v>1286.226896838173</v>
      </c>
      <c r="CT25" s="36"/>
      <c r="CU25" s="36"/>
      <c r="CV25" s="36"/>
      <c r="CW25" s="36"/>
      <c r="CX25" s="36"/>
      <c r="CY25" s="36"/>
      <c r="CZ25" s="36"/>
      <c r="DA25" s="36"/>
    </row>
    <row r="26" spans="1:105" s="3" customFormat="1" ht="27.75" customHeight="1">
      <c r="A26" s="33" t="s">
        <v>70</v>
      </c>
      <c r="B26" s="33"/>
      <c r="C26" s="33"/>
      <c r="D26" s="33"/>
      <c r="E26" s="33"/>
      <c r="F26" s="33"/>
      <c r="G26" s="34" t="s">
        <v>246</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1" t="s">
        <v>230</v>
      </c>
      <c r="AK26" s="31"/>
      <c r="AL26" s="31"/>
      <c r="AM26" s="31"/>
      <c r="AN26" s="31"/>
      <c r="AO26" s="31"/>
      <c r="AP26" s="31"/>
      <c r="AQ26" s="31"/>
      <c r="AR26" s="31"/>
      <c r="AS26" s="31"/>
      <c r="AT26" s="31"/>
      <c r="AU26" s="31"/>
      <c r="AV26" s="31"/>
      <c r="AW26" s="31"/>
      <c r="AX26" s="31"/>
      <c r="AY26" s="31"/>
      <c r="AZ26" s="37">
        <f>'[3]ээ'!$G$17</f>
        <v>569285.2422791781</v>
      </c>
      <c r="BA26" s="49"/>
      <c r="BB26" s="49"/>
      <c r="BC26" s="49"/>
      <c r="BD26" s="49"/>
      <c r="BE26" s="49"/>
      <c r="BF26" s="49"/>
      <c r="BG26" s="49"/>
      <c r="BH26" s="53"/>
      <c r="BI26" s="37">
        <f>'[3]ээ'!$G$31</f>
        <v>568478.6450216031</v>
      </c>
      <c r="BJ26" s="49"/>
      <c r="BK26" s="49"/>
      <c r="BL26" s="49"/>
      <c r="BM26" s="49"/>
      <c r="BN26" s="49"/>
      <c r="BO26" s="49"/>
      <c r="BP26" s="49"/>
      <c r="BQ26" s="53"/>
      <c r="BR26" s="37">
        <f>'[4]Приложение № 2'!$G$17</f>
        <v>569184.54</v>
      </c>
      <c r="BS26" s="49"/>
      <c r="BT26" s="49"/>
      <c r="BU26" s="49"/>
      <c r="BV26" s="49"/>
      <c r="BW26" s="49"/>
      <c r="BX26" s="49"/>
      <c r="BY26" s="49"/>
      <c r="BZ26" s="53"/>
      <c r="CA26" s="37">
        <f>'[7]Свод топлива и НР'!$D$99</f>
        <v>1080872.5189423528</v>
      </c>
      <c r="CB26" s="49"/>
      <c r="CC26" s="49"/>
      <c r="CD26" s="49"/>
      <c r="CE26" s="49"/>
      <c r="CF26" s="49"/>
      <c r="CG26" s="49"/>
      <c r="CH26" s="49"/>
      <c r="CI26" s="53"/>
      <c r="CJ26" s="36">
        <f>CA26</f>
        <v>1080872.5189423528</v>
      </c>
      <c r="CK26" s="36"/>
      <c r="CL26" s="36"/>
      <c r="CM26" s="36"/>
      <c r="CN26" s="36"/>
      <c r="CO26" s="36"/>
      <c r="CP26" s="36"/>
      <c r="CQ26" s="36"/>
      <c r="CR26" s="36"/>
      <c r="CS26" s="36">
        <f>'[7]Расчет ставок'!$O$24</f>
        <v>1395488.7656181995</v>
      </c>
      <c r="CT26" s="36"/>
      <c r="CU26" s="36"/>
      <c r="CV26" s="36"/>
      <c r="CW26" s="36"/>
      <c r="CX26" s="36"/>
      <c r="CY26" s="36"/>
      <c r="CZ26" s="36"/>
      <c r="DA26" s="36"/>
    </row>
    <row r="27" spans="1:105" s="3" customFormat="1" ht="27.75" customHeight="1" hidden="1">
      <c r="A27" s="33" t="s">
        <v>71</v>
      </c>
      <c r="B27" s="33"/>
      <c r="C27" s="33"/>
      <c r="D27" s="33"/>
      <c r="E27" s="33"/>
      <c r="F27" s="33"/>
      <c r="G27" s="34" t="s">
        <v>248</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1" t="s">
        <v>247</v>
      </c>
      <c r="AK27" s="31"/>
      <c r="AL27" s="31"/>
      <c r="AM27" s="31"/>
      <c r="AN27" s="31"/>
      <c r="AO27" s="31"/>
      <c r="AP27" s="31"/>
      <c r="AQ27" s="31"/>
      <c r="AR27" s="31"/>
      <c r="AS27" s="31"/>
      <c r="AT27" s="31"/>
      <c r="AU27" s="31"/>
      <c r="AV27" s="31"/>
      <c r="AW27" s="31"/>
      <c r="AX27" s="31"/>
      <c r="AY27" s="31"/>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row>
    <row r="28" spans="1:105" s="3" customFormat="1" ht="27.75" customHeight="1" hidden="1">
      <c r="A28" s="33" t="s">
        <v>249</v>
      </c>
      <c r="B28" s="33"/>
      <c r="C28" s="33"/>
      <c r="D28" s="33"/>
      <c r="E28" s="33"/>
      <c r="F28" s="33"/>
      <c r="G28" s="34" t="s">
        <v>250</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1" t="s">
        <v>247</v>
      </c>
      <c r="AK28" s="31"/>
      <c r="AL28" s="31"/>
      <c r="AM28" s="31"/>
      <c r="AN28" s="31"/>
      <c r="AO28" s="31"/>
      <c r="AP28" s="31"/>
      <c r="AQ28" s="31"/>
      <c r="AR28" s="31"/>
      <c r="AS28" s="31"/>
      <c r="AT28" s="31"/>
      <c r="AU28" s="31"/>
      <c r="AV28" s="31"/>
      <c r="AW28" s="31"/>
      <c r="AX28" s="31"/>
      <c r="AY28" s="31"/>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row>
    <row r="29" spans="1:105" s="3" customFormat="1" ht="27.75" customHeight="1" hidden="1">
      <c r="A29" s="33" t="s">
        <v>251</v>
      </c>
      <c r="B29" s="33"/>
      <c r="C29" s="33"/>
      <c r="D29" s="33"/>
      <c r="E29" s="33"/>
      <c r="F29" s="33"/>
      <c r="G29" s="34" t="s">
        <v>252</v>
      </c>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1" t="s">
        <v>247</v>
      </c>
      <c r="AK29" s="31"/>
      <c r="AL29" s="31"/>
      <c r="AM29" s="31"/>
      <c r="AN29" s="31"/>
      <c r="AO29" s="31"/>
      <c r="AP29" s="31"/>
      <c r="AQ29" s="31"/>
      <c r="AR29" s="31"/>
      <c r="AS29" s="31"/>
      <c r="AT29" s="31"/>
      <c r="AU29" s="31"/>
      <c r="AV29" s="31"/>
      <c r="AW29" s="31"/>
      <c r="AX29" s="31"/>
      <c r="AY29" s="31"/>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row>
    <row r="30" spans="1:105" s="3" customFormat="1" ht="16.5" customHeight="1" hidden="1">
      <c r="A30" s="33"/>
      <c r="B30" s="33"/>
      <c r="C30" s="33"/>
      <c r="D30" s="33"/>
      <c r="E30" s="33"/>
      <c r="F30" s="33"/>
      <c r="G30" s="52" t="s">
        <v>253</v>
      </c>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31" t="s">
        <v>247</v>
      </c>
      <c r="AK30" s="31"/>
      <c r="AL30" s="31"/>
      <c r="AM30" s="31"/>
      <c r="AN30" s="31"/>
      <c r="AO30" s="31"/>
      <c r="AP30" s="31"/>
      <c r="AQ30" s="31"/>
      <c r="AR30" s="31"/>
      <c r="AS30" s="31"/>
      <c r="AT30" s="31"/>
      <c r="AU30" s="31"/>
      <c r="AV30" s="31"/>
      <c r="AW30" s="31"/>
      <c r="AX30" s="31"/>
      <c r="AY30" s="31"/>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row>
    <row r="31" spans="1:105" s="3" customFormat="1" ht="16.5" customHeight="1" hidden="1">
      <c r="A31" s="33"/>
      <c r="B31" s="33"/>
      <c r="C31" s="33"/>
      <c r="D31" s="33"/>
      <c r="E31" s="33"/>
      <c r="F31" s="33"/>
      <c r="G31" s="52" t="s">
        <v>254</v>
      </c>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31" t="s">
        <v>247</v>
      </c>
      <c r="AK31" s="31"/>
      <c r="AL31" s="31"/>
      <c r="AM31" s="31"/>
      <c r="AN31" s="31"/>
      <c r="AO31" s="31"/>
      <c r="AP31" s="31"/>
      <c r="AQ31" s="31"/>
      <c r="AR31" s="31"/>
      <c r="AS31" s="31"/>
      <c r="AT31" s="31"/>
      <c r="AU31" s="31"/>
      <c r="AV31" s="31"/>
      <c r="AW31" s="31"/>
      <c r="AX31" s="31"/>
      <c r="AY31" s="31"/>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row>
    <row r="32" spans="1:105" s="3" customFormat="1" ht="16.5" customHeight="1" hidden="1">
      <c r="A32" s="33"/>
      <c r="B32" s="33"/>
      <c r="C32" s="33"/>
      <c r="D32" s="33"/>
      <c r="E32" s="33"/>
      <c r="F32" s="33"/>
      <c r="G32" s="52" t="s">
        <v>255</v>
      </c>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31" t="s">
        <v>247</v>
      </c>
      <c r="AK32" s="31"/>
      <c r="AL32" s="31"/>
      <c r="AM32" s="31"/>
      <c r="AN32" s="31"/>
      <c r="AO32" s="31"/>
      <c r="AP32" s="31"/>
      <c r="AQ32" s="31"/>
      <c r="AR32" s="31"/>
      <c r="AS32" s="31"/>
      <c r="AT32" s="31"/>
      <c r="AU32" s="31"/>
      <c r="AV32" s="31"/>
      <c r="AW32" s="31"/>
      <c r="AX32" s="31"/>
      <c r="AY32" s="31"/>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row>
    <row r="33" spans="1:105" s="3" customFormat="1" ht="16.5" customHeight="1" hidden="1">
      <c r="A33" s="33"/>
      <c r="B33" s="33"/>
      <c r="C33" s="33"/>
      <c r="D33" s="33"/>
      <c r="E33" s="33"/>
      <c r="F33" s="33"/>
      <c r="G33" s="52" t="s">
        <v>256</v>
      </c>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31" t="s">
        <v>247</v>
      </c>
      <c r="AK33" s="31"/>
      <c r="AL33" s="31"/>
      <c r="AM33" s="31"/>
      <c r="AN33" s="31"/>
      <c r="AO33" s="31"/>
      <c r="AP33" s="31"/>
      <c r="AQ33" s="31"/>
      <c r="AR33" s="31"/>
      <c r="AS33" s="31"/>
      <c r="AT33" s="31"/>
      <c r="AU33" s="31"/>
      <c r="AV33" s="31"/>
      <c r="AW33" s="31"/>
      <c r="AX33" s="31"/>
      <c r="AY33" s="31"/>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row>
    <row r="34" spans="1:105" s="3" customFormat="1" ht="27.75" customHeight="1" hidden="1">
      <c r="A34" s="33" t="s">
        <v>257</v>
      </c>
      <c r="B34" s="33"/>
      <c r="C34" s="33"/>
      <c r="D34" s="33"/>
      <c r="E34" s="33"/>
      <c r="F34" s="33"/>
      <c r="G34" s="34" t="s">
        <v>258</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1" t="s">
        <v>247</v>
      </c>
      <c r="AK34" s="31"/>
      <c r="AL34" s="31"/>
      <c r="AM34" s="31"/>
      <c r="AN34" s="31"/>
      <c r="AO34" s="31"/>
      <c r="AP34" s="31"/>
      <c r="AQ34" s="31"/>
      <c r="AR34" s="31"/>
      <c r="AS34" s="31"/>
      <c r="AT34" s="31"/>
      <c r="AU34" s="31"/>
      <c r="AV34" s="31"/>
      <c r="AW34" s="31"/>
      <c r="AX34" s="31"/>
      <c r="AY34" s="31"/>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row>
    <row r="35" spans="1:105" s="3" customFormat="1" ht="27.75" customHeight="1" hidden="1">
      <c r="A35" s="33" t="s">
        <v>73</v>
      </c>
      <c r="B35" s="33"/>
      <c r="C35" s="33"/>
      <c r="D35" s="33"/>
      <c r="E35" s="33"/>
      <c r="F35" s="33"/>
      <c r="G35" s="34" t="s">
        <v>259</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1"/>
      <c r="AK35" s="31"/>
      <c r="AL35" s="31"/>
      <c r="AM35" s="31"/>
      <c r="AN35" s="31"/>
      <c r="AO35" s="31"/>
      <c r="AP35" s="31"/>
      <c r="AQ35" s="31"/>
      <c r="AR35" s="31"/>
      <c r="AS35" s="31"/>
      <c r="AT35" s="31"/>
      <c r="AU35" s="31"/>
      <c r="AV35" s="31"/>
      <c r="AW35" s="31"/>
      <c r="AX35" s="31"/>
      <c r="AY35" s="31"/>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row>
    <row r="36" spans="1:105" s="3" customFormat="1" ht="27.75" customHeight="1" hidden="1">
      <c r="A36" s="33" t="s">
        <v>75</v>
      </c>
      <c r="B36" s="33"/>
      <c r="C36" s="33"/>
      <c r="D36" s="33"/>
      <c r="E36" s="33"/>
      <c r="F36" s="33"/>
      <c r="G36" s="34" t="s">
        <v>261</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1" t="s">
        <v>260</v>
      </c>
      <c r="AK36" s="31"/>
      <c r="AL36" s="31"/>
      <c r="AM36" s="31"/>
      <c r="AN36" s="31"/>
      <c r="AO36" s="31"/>
      <c r="AP36" s="31"/>
      <c r="AQ36" s="31"/>
      <c r="AR36" s="31"/>
      <c r="AS36" s="31"/>
      <c r="AT36" s="31"/>
      <c r="AU36" s="31"/>
      <c r="AV36" s="31"/>
      <c r="AW36" s="31"/>
      <c r="AX36" s="31"/>
      <c r="AY36" s="31"/>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row>
    <row r="37" spans="1:105" s="3" customFormat="1" ht="15" customHeight="1" hidden="1">
      <c r="A37" s="33" t="s">
        <v>262</v>
      </c>
      <c r="B37" s="33"/>
      <c r="C37" s="33"/>
      <c r="D37" s="33"/>
      <c r="E37" s="33"/>
      <c r="F37" s="33"/>
      <c r="G37" s="34" t="s">
        <v>263</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1" t="s">
        <v>247</v>
      </c>
      <c r="AK37" s="31"/>
      <c r="AL37" s="31"/>
      <c r="AM37" s="31"/>
      <c r="AN37" s="31"/>
      <c r="AO37" s="31"/>
      <c r="AP37" s="31"/>
      <c r="AQ37" s="31"/>
      <c r="AR37" s="31"/>
      <c r="AS37" s="31"/>
      <c r="AT37" s="31"/>
      <c r="AU37" s="31"/>
      <c r="AV37" s="31"/>
      <c r="AW37" s="31"/>
      <c r="AX37" s="31"/>
      <c r="AY37" s="31"/>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row>
    <row r="38" spans="1:105" s="3" customFormat="1" ht="27.75" customHeight="1" hidden="1">
      <c r="A38" s="33" t="s">
        <v>77</v>
      </c>
      <c r="B38" s="33"/>
      <c r="C38" s="33"/>
      <c r="D38" s="33"/>
      <c r="E38" s="33"/>
      <c r="F38" s="33"/>
      <c r="G38" s="34" t="s">
        <v>264</v>
      </c>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1" t="s">
        <v>289</v>
      </c>
      <c r="AK38" s="31"/>
      <c r="AL38" s="31"/>
      <c r="AM38" s="31"/>
      <c r="AN38" s="31"/>
      <c r="AO38" s="31"/>
      <c r="AP38" s="31"/>
      <c r="AQ38" s="31"/>
      <c r="AR38" s="31"/>
      <c r="AS38" s="31"/>
      <c r="AT38" s="31"/>
      <c r="AU38" s="31"/>
      <c r="AV38" s="31"/>
      <c r="AW38" s="31"/>
      <c r="AX38" s="31"/>
      <c r="AY38" s="31"/>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row>
    <row r="39" spans="1:105" s="3" customFormat="1" ht="12.75" customHeight="1" hidden="1">
      <c r="A39" s="33"/>
      <c r="B39" s="33"/>
      <c r="C39" s="33"/>
      <c r="D39" s="33"/>
      <c r="E39" s="33"/>
      <c r="F39" s="33"/>
      <c r="G39" s="51" t="s">
        <v>265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31" t="s">
        <v>289</v>
      </c>
      <c r="AK39" s="31"/>
      <c r="AL39" s="31"/>
      <c r="AM39" s="31"/>
      <c r="AN39" s="31"/>
      <c r="AO39" s="31"/>
      <c r="AP39" s="31"/>
      <c r="AQ39" s="31"/>
      <c r="AR39" s="31"/>
      <c r="AS39" s="31"/>
      <c r="AT39" s="31"/>
      <c r="AU39" s="31"/>
      <c r="AV39" s="31"/>
      <c r="AW39" s="31"/>
      <c r="AX39" s="31"/>
      <c r="AY39" s="31"/>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row>
    <row r="40" spans="1:105" s="3" customFormat="1" ht="12.75" customHeight="1" hidden="1">
      <c r="A40" s="33"/>
      <c r="B40" s="33"/>
      <c r="C40" s="33"/>
      <c r="D40" s="33"/>
      <c r="E40" s="33"/>
      <c r="F40" s="33"/>
      <c r="G40" s="51" t="s">
        <v>266</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31" t="s">
        <v>289</v>
      </c>
      <c r="AK40" s="31"/>
      <c r="AL40" s="31"/>
      <c r="AM40" s="31"/>
      <c r="AN40" s="31"/>
      <c r="AO40" s="31"/>
      <c r="AP40" s="31"/>
      <c r="AQ40" s="31"/>
      <c r="AR40" s="31"/>
      <c r="AS40" s="31"/>
      <c r="AT40" s="31"/>
      <c r="AU40" s="31"/>
      <c r="AV40" s="31"/>
      <c r="AW40" s="31"/>
      <c r="AX40" s="31"/>
      <c r="AY40" s="31"/>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row>
    <row r="41" spans="52:105" ht="3" customHeight="1">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row>
    <row r="42" s="9" customFormat="1" ht="11.25" hidden="1">
      <c r="A42" s="10" t="s">
        <v>267</v>
      </c>
    </row>
    <row r="43" s="9" customFormat="1" ht="11.25" hidden="1">
      <c r="A43" s="10" t="s">
        <v>268</v>
      </c>
    </row>
    <row r="44" s="9" customFormat="1" ht="11.25" hidden="1">
      <c r="A44" s="10" t="s">
        <v>269</v>
      </c>
    </row>
    <row r="45" s="9" customFormat="1" ht="11.25" hidden="1">
      <c r="A45" s="10" t="s">
        <v>270</v>
      </c>
    </row>
    <row r="46" ht="15.75" hidden="1"/>
    <row r="47" spans="6:105" s="11" customFormat="1" ht="45" customHeight="1" hidden="1">
      <c r="F47" s="11" t="s">
        <v>271</v>
      </c>
      <c r="V47" s="50" t="s">
        <v>272</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row>
    <row r="48" spans="22:105" ht="60" customHeight="1" hidden="1">
      <c r="V48" s="50" t="s">
        <v>273</v>
      </c>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row>
    <row r="49" ht="3" customHeight="1" hidden="1"/>
  </sheetData>
  <sheetProtection/>
  <mergeCells count="332">
    <mergeCell ref="CJ3:DA3"/>
    <mergeCell ref="AZ4:BQ4"/>
    <mergeCell ref="BR4:CI4"/>
    <mergeCell ref="CJ4:DA4"/>
    <mergeCell ref="A6:F6"/>
    <mergeCell ref="G6:AI6"/>
    <mergeCell ref="AZ6:BH6"/>
    <mergeCell ref="BI6:BQ6"/>
    <mergeCell ref="BR6:BZ6"/>
    <mergeCell ref="CA6:CI6"/>
    <mergeCell ref="AZ8:BH8"/>
    <mergeCell ref="BI8:BQ8"/>
    <mergeCell ref="BR8:BZ8"/>
    <mergeCell ref="CA8:CI8"/>
    <mergeCell ref="CJ8:CR8"/>
    <mergeCell ref="AZ7:BH7"/>
    <mergeCell ref="BI7:BQ7"/>
    <mergeCell ref="BR7:BZ7"/>
    <mergeCell ref="CA7:CI7"/>
    <mergeCell ref="A7:F7"/>
    <mergeCell ref="G7:AI7"/>
    <mergeCell ref="AJ7:AY7"/>
    <mergeCell ref="A8:F8"/>
    <mergeCell ref="G8:AI8"/>
    <mergeCell ref="AJ8:AY8"/>
    <mergeCell ref="AJ3:AY5"/>
    <mergeCell ref="AZ5:BH5"/>
    <mergeCell ref="BI5:BQ5"/>
    <mergeCell ref="CJ7:CR7"/>
    <mergeCell ref="CS7:DA7"/>
    <mergeCell ref="AJ6:AY6"/>
    <mergeCell ref="CJ5:CR5"/>
    <mergeCell ref="CS5:DA5"/>
    <mergeCell ref="CJ6:CR6"/>
    <mergeCell ref="CS6:DA6"/>
    <mergeCell ref="BR9:BZ9"/>
    <mergeCell ref="CA9:CI9"/>
    <mergeCell ref="CJ9:CR9"/>
    <mergeCell ref="CS9:DA9"/>
    <mergeCell ref="B1:CZ1"/>
    <mergeCell ref="AZ3:BQ3"/>
    <mergeCell ref="BR3:CI3"/>
    <mergeCell ref="BR5:BZ5"/>
    <mergeCell ref="CA5:CI5"/>
    <mergeCell ref="A3:AI5"/>
    <mergeCell ref="A10:F10"/>
    <mergeCell ref="G10:AI10"/>
    <mergeCell ref="AJ10:AY10"/>
    <mergeCell ref="AZ10:BH10"/>
    <mergeCell ref="CS8:DA8"/>
    <mergeCell ref="A9:F9"/>
    <mergeCell ref="G9:AI9"/>
    <mergeCell ref="AJ9:AY9"/>
    <mergeCell ref="AZ9:BH9"/>
    <mergeCell ref="BI9:BQ9"/>
    <mergeCell ref="BR11:BZ11"/>
    <mergeCell ref="CA11:CI11"/>
    <mergeCell ref="CJ11:CR11"/>
    <mergeCell ref="CS11:DA11"/>
    <mergeCell ref="BI10:BQ10"/>
    <mergeCell ref="BR10:BZ10"/>
    <mergeCell ref="CA10:CI10"/>
    <mergeCell ref="CJ10:CR10"/>
    <mergeCell ref="A12:F12"/>
    <mergeCell ref="G12:AI12"/>
    <mergeCell ref="AJ12:AY12"/>
    <mergeCell ref="AZ12:BH12"/>
    <mergeCell ref="CS10:DA10"/>
    <mergeCell ref="A11:F11"/>
    <mergeCell ref="G11:AI11"/>
    <mergeCell ref="AJ11:AY11"/>
    <mergeCell ref="AZ11:BH11"/>
    <mergeCell ref="BI11:BQ11"/>
    <mergeCell ref="BR13:BZ13"/>
    <mergeCell ref="CA13:CI13"/>
    <mergeCell ref="CJ13:CR13"/>
    <mergeCell ref="CS13:DA13"/>
    <mergeCell ref="BI12:BQ12"/>
    <mergeCell ref="BR12:BZ12"/>
    <mergeCell ref="CA12:CI12"/>
    <mergeCell ref="CJ12:CR12"/>
    <mergeCell ref="A14:F14"/>
    <mergeCell ref="G14:AI14"/>
    <mergeCell ref="AJ14:AY14"/>
    <mergeCell ref="AZ14:BH14"/>
    <mergeCell ref="CS12:DA12"/>
    <mergeCell ref="A13:F13"/>
    <mergeCell ref="G13:AI13"/>
    <mergeCell ref="AJ13:AY13"/>
    <mergeCell ref="AZ13:BH13"/>
    <mergeCell ref="BI13:BQ13"/>
    <mergeCell ref="BR15:BZ15"/>
    <mergeCell ref="CA15:CI15"/>
    <mergeCell ref="CJ15:CR15"/>
    <mergeCell ref="CS15:DA15"/>
    <mergeCell ref="BI14:BQ14"/>
    <mergeCell ref="BR14:BZ14"/>
    <mergeCell ref="CA14:CI14"/>
    <mergeCell ref="CJ14:CR14"/>
    <mergeCell ref="A16:F16"/>
    <mergeCell ref="G16:AI16"/>
    <mergeCell ref="AJ16:AY16"/>
    <mergeCell ref="AZ16:BH16"/>
    <mergeCell ref="CS14:DA14"/>
    <mergeCell ref="A15:F15"/>
    <mergeCell ref="G15:AI15"/>
    <mergeCell ref="AJ15:AY15"/>
    <mergeCell ref="AZ15:BH15"/>
    <mergeCell ref="BI15:BQ15"/>
    <mergeCell ref="BR17:BZ17"/>
    <mergeCell ref="CA17:CI17"/>
    <mergeCell ref="CJ17:CR17"/>
    <mergeCell ref="CS17:DA17"/>
    <mergeCell ref="BI16:BQ16"/>
    <mergeCell ref="BR16:BZ16"/>
    <mergeCell ref="CA16:CI16"/>
    <mergeCell ref="CJ16:CR16"/>
    <mergeCell ref="A18:F18"/>
    <mergeCell ref="G18:AI18"/>
    <mergeCell ref="AJ18:AY18"/>
    <mergeCell ref="AZ18:BH18"/>
    <mergeCell ref="CS16:DA16"/>
    <mergeCell ref="A17:F17"/>
    <mergeCell ref="G17:AI17"/>
    <mergeCell ref="AJ17:AY17"/>
    <mergeCell ref="AZ17:BH17"/>
    <mergeCell ref="BI17:BQ17"/>
    <mergeCell ref="BR19:BZ19"/>
    <mergeCell ref="CA19:CI19"/>
    <mergeCell ref="CJ19:CR19"/>
    <mergeCell ref="CS19:DA19"/>
    <mergeCell ref="BI18:BQ18"/>
    <mergeCell ref="BR18:BZ18"/>
    <mergeCell ref="CA18:CI18"/>
    <mergeCell ref="CJ18:CR18"/>
    <mergeCell ref="A20:F20"/>
    <mergeCell ref="G20:AI20"/>
    <mergeCell ref="AJ20:AY20"/>
    <mergeCell ref="AZ20:BH20"/>
    <mergeCell ref="CS18:DA18"/>
    <mergeCell ref="A19:F19"/>
    <mergeCell ref="G19:AI19"/>
    <mergeCell ref="AJ19:AY19"/>
    <mergeCell ref="AZ19:BH19"/>
    <mergeCell ref="BI19:BQ19"/>
    <mergeCell ref="BR21:BZ21"/>
    <mergeCell ref="CA21:CI21"/>
    <mergeCell ref="CJ21:CR21"/>
    <mergeCell ref="CS21:DA21"/>
    <mergeCell ref="BI20:BQ20"/>
    <mergeCell ref="BR20:BZ20"/>
    <mergeCell ref="CA20:CI20"/>
    <mergeCell ref="CJ20:CR20"/>
    <mergeCell ref="A22:F22"/>
    <mergeCell ref="G22:AI22"/>
    <mergeCell ref="AJ22:AY22"/>
    <mergeCell ref="AZ22:BH22"/>
    <mergeCell ref="CS20:DA20"/>
    <mergeCell ref="A21:F21"/>
    <mergeCell ref="G21:AI21"/>
    <mergeCell ref="AJ21:AY21"/>
    <mergeCell ref="AZ21:BH21"/>
    <mergeCell ref="BI21:BQ21"/>
    <mergeCell ref="BR23:BZ23"/>
    <mergeCell ref="CA23:CI23"/>
    <mergeCell ref="CJ23:CR23"/>
    <mergeCell ref="CS23:DA23"/>
    <mergeCell ref="BI22:BQ22"/>
    <mergeCell ref="BR22:BZ22"/>
    <mergeCell ref="CA22:CI22"/>
    <mergeCell ref="CJ22:CR22"/>
    <mergeCell ref="A24:F24"/>
    <mergeCell ref="G24:AI24"/>
    <mergeCell ref="AJ24:AY24"/>
    <mergeCell ref="AZ24:BH24"/>
    <mergeCell ref="CS22:DA22"/>
    <mergeCell ref="A23:F23"/>
    <mergeCell ref="G23:AI23"/>
    <mergeCell ref="AJ23:AY23"/>
    <mergeCell ref="AZ23:BH23"/>
    <mergeCell ref="BI23:BQ23"/>
    <mergeCell ref="BR25:BZ25"/>
    <mergeCell ref="CA25:CI25"/>
    <mergeCell ref="CJ25:CR25"/>
    <mergeCell ref="CS25:DA25"/>
    <mergeCell ref="BI24:BQ24"/>
    <mergeCell ref="BR24:BZ24"/>
    <mergeCell ref="CA24:CI24"/>
    <mergeCell ref="CJ24:CR24"/>
    <mergeCell ref="A26:F26"/>
    <mergeCell ref="G26:AI26"/>
    <mergeCell ref="AJ26:AY26"/>
    <mergeCell ref="AZ26:BH26"/>
    <mergeCell ref="CS24:DA24"/>
    <mergeCell ref="A25:F25"/>
    <mergeCell ref="G25:AI25"/>
    <mergeCell ref="AJ25:AY25"/>
    <mergeCell ref="AZ25:BH25"/>
    <mergeCell ref="BI25:BQ25"/>
    <mergeCell ref="BR27:BZ27"/>
    <mergeCell ref="CA27:CI27"/>
    <mergeCell ref="CJ27:CR27"/>
    <mergeCell ref="CS27:DA27"/>
    <mergeCell ref="BI26:BQ26"/>
    <mergeCell ref="BR26:BZ26"/>
    <mergeCell ref="CA26:CI26"/>
    <mergeCell ref="CJ26:CR26"/>
    <mergeCell ref="A28:F28"/>
    <mergeCell ref="G28:AI28"/>
    <mergeCell ref="AJ28:AY28"/>
    <mergeCell ref="AZ28:BH28"/>
    <mergeCell ref="CS26:DA26"/>
    <mergeCell ref="A27:F27"/>
    <mergeCell ref="G27:AI27"/>
    <mergeCell ref="AJ27:AY27"/>
    <mergeCell ref="AZ27:BH27"/>
    <mergeCell ref="BI27:BQ27"/>
    <mergeCell ref="BR29:BZ29"/>
    <mergeCell ref="CA29:CI29"/>
    <mergeCell ref="CJ29:CR29"/>
    <mergeCell ref="CS29:DA29"/>
    <mergeCell ref="BI28:BQ28"/>
    <mergeCell ref="BR28:BZ28"/>
    <mergeCell ref="CA28:CI28"/>
    <mergeCell ref="CJ28:CR28"/>
    <mergeCell ref="A30:F30"/>
    <mergeCell ref="G30:AI30"/>
    <mergeCell ref="AJ30:AY30"/>
    <mergeCell ref="AZ30:BH30"/>
    <mergeCell ref="CS28:DA28"/>
    <mergeCell ref="A29:F29"/>
    <mergeCell ref="G29:AI29"/>
    <mergeCell ref="AJ29:AY29"/>
    <mergeCell ref="AZ29:BH29"/>
    <mergeCell ref="BI29:BQ29"/>
    <mergeCell ref="BR31:BZ31"/>
    <mergeCell ref="CA31:CI31"/>
    <mergeCell ref="CJ31:CR31"/>
    <mergeCell ref="CS31:DA31"/>
    <mergeCell ref="BI30:BQ30"/>
    <mergeCell ref="BR30:BZ30"/>
    <mergeCell ref="CA30:CI30"/>
    <mergeCell ref="CJ30:CR30"/>
    <mergeCell ref="A32:F32"/>
    <mergeCell ref="G32:AI32"/>
    <mergeCell ref="AJ32:AY32"/>
    <mergeCell ref="AZ32:BH32"/>
    <mergeCell ref="CS30:DA30"/>
    <mergeCell ref="A31:F31"/>
    <mergeCell ref="G31:AI31"/>
    <mergeCell ref="AJ31:AY31"/>
    <mergeCell ref="AZ31:BH31"/>
    <mergeCell ref="BI31:BQ31"/>
    <mergeCell ref="BR33:BZ33"/>
    <mergeCell ref="CA33:CI33"/>
    <mergeCell ref="CJ33:CR33"/>
    <mergeCell ref="CS33:DA33"/>
    <mergeCell ref="BI32:BQ32"/>
    <mergeCell ref="BR32:BZ32"/>
    <mergeCell ref="CA32:CI32"/>
    <mergeCell ref="CJ32:CR32"/>
    <mergeCell ref="A34:F34"/>
    <mergeCell ref="G34:AI34"/>
    <mergeCell ref="AJ34:AY34"/>
    <mergeCell ref="AZ34:BH34"/>
    <mergeCell ref="CS32:DA32"/>
    <mergeCell ref="A33:F33"/>
    <mergeCell ref="G33:AI33"/>
    <mergeCell ref="AJ33:AY33"/>
    <mergeCell ref="AZ33:BH33"/>
    <mergeCell ref="BI33:BQ33"/>
    <mergeCell ref="BR35:BZ35"/>
    <mergeCell ref="CA35:CI35"/>
    <mergeCell ref="CJ35:CR35"/>
    <mergeCell ref="CS35:DA35"/>
    <mergeCell ref="BI34:BQ34"/>
    <mergeCell ref="BR34:BZ34"/>
    <mergeCell ref="CA34:CI34"/>
    <mergeCell ref="CJ34:CR34"/>
    <mergeCell ref="A36:F36"/>
    <mergeCell ref="G36:AI36"/>
    <mergeCell ref="AJ36:AY36"/>
    <mergeCell ref="AZ36:BH36"/>
    <mergeCell ref="CS34:DA34"/>
    <mergeCell ref="A35:F35"/>
    <mergeCell ref="G35:AI35"/>
    <mergeCell ref="AJ35:AY35"/>
    <mergeCell ref="AZ35:BH35"/>
    <mergeCell ref="BI35:BQ35"/>
    <mergeCell ref="BR37:BZ37"/>
    <mergeCell ref="CA37:CI37"/>
    <mergeCell ref="CJ37:CR37"/>
    <mergeCell ref="CS37:DA37"/>
    <mergeCell ref="BI36:BQ36"/>
    <mergeCell ref="BR36:BZ36"/>
    <mergeCell ref="CA36:CI36"/>
    <mergeCell ref="CJ36:CR36"/>
    <mergeCell ref="A38:F38"/>
    <mergeCell ref="G38:AI38"/>
    <mergeCell ref="AJ38:AY38"/>
    <mergeCell ref="AZ38:BH38"/>
    <mergeCell ref="CS36:DA36"/>
    <mergeCell ref="A37:F37"/>
    <mergeCell ref="G37:AI37"/>
    <mergeCell ref="AJ37:AY37"/>
    <mergeCell ref="AZ37:BH37"/>
    <mergeCell ref="BI37:BQ37"/>
    <mergeCell ref="BR39:BZ39"/>
    <mergeCell ref="CA39:CI39"/>
    <mergeCell ref="CJ39:CR39"/>
    <mergeCell ref="CS39:DA39"/>
    <mergeCell ref="BI38:BQ38"/>
    <mergeCell ref="BR38:BZ38"/>
    <mergeCell ref="CA38:CI38"/>
    <mergeCell ref="CJ38:CR38"/>
    <mergeCell ref="A40:F40"/>
    <mergeCell ref="G40:AI40"/>
    <mergeCell ref="AJ40:AY40"/>
    <mergeCell ref="AZ40:BH40"/>
    <mergeCell ref="CS38:DA38"/>
    <mergeCell ref="A39:F39"/>
    <mergeCell ref="G39:AI39"/>
    <mergeCell ref="AJ39:AY39"/>
    <mergeCell ref="AZ39:BH39"/>
    <mergeCell ref="BI39:BQ39"/>
    <mergeCell ref="CS40:DA40"/>
    <mergeCell ref="V47:DA47"/>
    <mergeCell ref="V48:DA48"/>
    <mergeCell ref="BI40:BQ40"/>
    <mergeCell ref="BR40:BZ40"/>
    <mergeCell ref="CA40:CI40"/>
    <mergeCell ref="CJ40:CR40"/>
  </mergeCells>
  <printOptions/>
  <pageMargins left="0.15748031496062992" right="0.15748031496062992" top="0.35433070866141736" bottom="0.3937007874015748" header="0.1968503937007874" footer="0.1968503937007874"/>
  <pageSetup fitToHeight="1" fitToWidth="1"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Шабаль Наталья Владимировна</cp:lastModifiedBy>
  <cp:lastPrinted>2021-05-11T15:01:38Z</cp:lastPrinted>
  <dcterms:created xsi:type="dcterms:W3CDTF">2011-01-11T10:25:48Z</dcterms:created>
  <dcterms:modified xsi:type="dcterms:W3CDTF">2021-05-12T13:21:49Z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